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RENJA\2023\RENJA\"/>
    </mc:Choice>
  </mc:AlternateContent>
  <bookViews>
    <workbookView xWindow="-9780" yWindow="1128" windowWidth="20052" windowHeight="7680" tabRatio="1000"/>
  </bookViews>
  <sheets>
    <sheet name="Renja 2023 " sheetId="108" r:id="rId1"/>
    <sheet name="Sheet1" sheetId="62" r:id="rId2"/>
  </sheets>
  <definedNames>
    <definedName name="_xlnm.Print_Titles" localSheetId="0">'Renja 2023 '!$6:$9</definedName>
  </definedNames>
  <calcPr calcId="152511"/>
</workbook>
</file>

<file path=xl/calcChain.xml><?xml version="1.0" encoding="utf-8"?>
<calcChain xmlns="http://schemas.openxmlformats.org/spreadsheetml/2006/main">
  <c r="P79" i="108" l="1"/>
  <c r="P74" i="108"/>
  <c r="P65" i="108"/>
  <c r="L91" i="108" l="1"/>
  <c r="L99" i="108"/>
  <c r="L88" i="108" s="1"/>
  <c r="L80" i="108"/>
  <c r="L75" i="108"/>
  <c r="L68" i="108"/>
  <c r="L65" i="108" s="1"/>
  <c r="L55" i="108"/>
  <c r="P88" i="108" l="1"/>
  <c r="L87" i="108"/>
  <c r="P87" i="108"/>
  <c r="L84" i="108"/>
  <c r="P78" i="108"/>
  <c r="L74" i="108"/>
  <c r="L73" i="108" s="1"/>
  <c r="P73" i="108"/>
  <c r="P64" i="108"/>
  <c r="L64" i="108"/>
  <c r="L59" i="108"/>
  <c r="L54" i="108" s="1"/>
  <c r="P54" i="108"/>
  <c r="P53" i="108"/>
  <c r="P48" i="108"/>
  <c r="L48" i="108"/>
  <c r="P45" i="108"/>
  <c r="L45" i="108"/>
  <c r="P42" i="108"/>
  <c r="L42" i="108"/>
  <c r="P34" i="108"/>
  <c r="L34" i="108"/>
  <c r="P29" i="108"/>
  <c r="L29" i="108"/>
  <c r="P27" i="108"/>
  <c r="L27" i="108"/>
  <c r="P24" i="108"/>
  <c r="L24" i="108"/>
  <c r="P15" i="108"/>
  <c r="P11" i="108" s="1"/>
  <c r="L15" i="108"/>
  <c r="P10" i="108" l="1"/>
  <c r="L53" i="108"/>
  <c r="L79" i="108"/>
  <c r="L78" i="108" s="1"/>
  <c r="L11" i="108"/>
  <c r="L10" i="108" s="1"/>
</calcChain>
</file>

<file path=xl/sharedStrings.xml><?xml version="1.0" encoding="utf-8"?>
<sst xmlns="http://schemas.openxmlformats.org/spreadsheetml/2006/main" count="676" uniqueCount="272">
  <si>
    <t>KODE</t>
  </si>
  <si>
    <t>Urusan/Bidang Urusan Pemerintahan Daerah dan Program/ Kegiatan</t>
  </si>
  <si>
    <t>Indikator Kinerja Program/ Kegiatan</t>
  </si>
  <si>
    <t>Catatan Penting</t>
  </si>
  <si>
    <t>Lokasi</t>
  </si>
  <si>
    <t>Target Capaian Kinerja</t>
  </si>
  <si>
    <t>Kebutuhan Dana/ Pagu Indikatif</t>
  </si>
  <si>
    <t xml:space="preserve">Sumber Dana </t>
  </si>
  <si>
    <t xml:space="preserve">KABUPATEN KEPULAUAN SELAYAR </t>
  </si>
  <si>
    <t>1. BADAN KESATUAN BANGSA DAN POLITIK</t>
  </si>
  <si>
    <t>Benteng</t>
  </si>
  <si>
    <t>Selayar</t>
  </si>
  <si>
    <t>Dalam dan Luar Daerah</t>
  </si>
  <si>
    <t>50 orang</t>
  </si>
  <si>
    <t>12 bulan</t>
  </si>
  <si>
    <t>Kab. Kep. Selayar</t>
  </si>
  <si>
    <t>3 buah</t>
  </si>
  <si>
    <t>Tersedianya laporan khusus kegiatan orang asing</t>
  </si>
  <si>
    <t>Kep. Selayar</t>
  </si>
  <si>
    <t>60 orang</t>
  </si>
  <si>
    <t>Penyelenggaraan Kewaspadaan Dini Daerah</t>
  </si>
  <si>
    <t>Optimalisasi penanganan ATHG yang berpotensi mengancam stabilitas nasional di daerah</t>
  </si>
  <si>
    <t>100 orang</t>
  </si>
  <si>
    <t xml:space="preserve">Sosialisasi empat pilar kebangsaan </t>
  </si>
  <si>
    <t>Pembinaan Ormas dan LSM Bidang Kesbangpol</t>
  </si>
  <si>
    <t>1 laporan</t>
  </si>
  <si>
    <t>APBD KAB.</t>
  </si>
  <si>
    <t>BADAN KESATUAN BANGSA DAN POLITIK</t>
  </si>
  <si>
    <t>11 kecamatan</t>
  </si>
  <si>
    <t>Tersedianya laporan Forum Pembauran Kebangsaan</t>
  </si>
  <si>
    <t>Pemantauan Kegiatan Orang Asing (POA)</t>
  </si>
  <si>
    <t>150 orang</t>
  </si>
  <si>
    <t>1 dokumen</t>
  </si>
  <si>
    <t>45  orang</t>
  </si>
  <si>
    <t>Terwujudnya Stabilitas Ipoleksosbud Hankam di daerah</t>
  </si>
  <si>
    <t>Jumlah Peserta Sosialisasi Empat Pilar Kebangsaan</t>
  </si>
  <si>
    <t>Forum pembauran Kebangsaan (FPK)</t>
  </si>
  <si>
    <t>Forum Kerukunan Umat Beragama ( FKUB ) Kab. Kepulauan Selayar</t>
  </si>
  <si>
    <t>Kelompok Sasaran Kegiatan</t>
  </si>
  <si>
    <t>ASN Kesbangpol</t>
  </si>
  <si>
    <t>Orang Asing</t>
  </si>
  <si>
    <t>Aparat Pemerintah</t>
  </si>
  <si>
    <t>Masyarakat</t>
  </si>
  <si>
    <t>Tokoh Umat Beragama</t>
  </si>
  <si>
    <t>Ormas/LSM</t>
  </si>
  <si>
    <t>DAN POLITIK</t>
  </si>
  <si>
    <t xml:space="preserve">KEPALA BADAN KESATUAN BANGSA </t>
  </si>
  <si>
    <t xml:space="preserve">PROGRAM PENUNJANG URUSAN PEMERINTAH DAERAH </t>
  </si>
  <si>
    <t>O1</t>
  </si>
  <si>
    <t>2.01</t>
  </si>
  <si>
    <t>O2</t>
  </si>
  <si>
    <t>2.02</t>
  </si>
  <si>
    <t>O6</t>
  </si>
  <si>
    <t>O9</t>
  </si>
  <si>
    <t>2.03</t>
  </si>
  <si>
    <t>Penyediaan Jasa Komunikasi, Sumber Daya Air dan Listrik</t>
  </si>
  <si>
    <t>O4</t>
  </si>
  <si>
    <t>O7</t>
  </si>
  <si>
    <t>O8</t>
  </si>
  <si>
    <t xml:space="preserve">Penyediaan Barang Cetakan Dan Penggandaan </t>
  </si>
  <si>
    <t>Penyediaan Komponen Instalasi Listrik/Penerangan Bangunan Kantor</t>
  </si>
  <si>
    <t>Penyediaan Peralatan dan Perlengkapan Kantor</t>
  </si>
  <si>
    <t xml:space="preserve">Penyediaan Bahan Bacaan Dan Peraturan Perundang-Undangan </t>
  </si>
  <si>
    <t>O5</t>
  </si>
  <si>
    <t>PROGRAM PENGUATAN IDEOLOGI PANCASILA DAN KARAKTER KEBANGSAAN</t>
  </si>
  <si>
    <t>Masyarakat / Siswa</t>
  </si>
  <si>
    <t>pelaksanaan koordinasi di bidang ideologi wawasan kebangsaan,bela negara, karakter bangsa,pembauran kebangsaan, bineka tunggal ika dan sejarah kebangsaan</t>
  </si>
  <si>
    <t>O3</t>
  </si>
  <si>
    <t>PROGRAM PENINGKATAN PERAN PARTAI POLITIK DAN LEMBAGA PENDIDIKAN MELALUI PENDIDIKAN POLITIK DAN PENGEMBANGAN ETIKA SERTA BUDAYA POLITIK</t>
  </si>
  <si>
    <t>penyusunan program kerja di bidang pendidikan politik, etika budaya politik , peningkatan demokrasi, fasilitasi kelembagaan pemerintahan, perwakilan dan partai politik, pemilihan umum/pemilihan umum kepala daerah, serta pemantauan situasi politik di daerah</t>
  </si>
  <si>
    <t>penyusunan bahan perumusan kebijakan di bidang pendidikan politik, etika budaya politik , peningkatan demokrasi, fasilitasi kelembagaan pemerintahan, perwakilan dan partai politik, pemilihan umum/pemilihan umum kepala daerah, serta pemantauan situasi politik di daerah</t>
  </si>
  <si>
    <t>pelaksanaan kebijakan di bidang pendidikan politik, etika budaya politik , peningkatan demokrasi, fasilitasi kelembagaan pemerintahan, perwakilan dan partai politik, pemilihan umum/pemilihan umum kepala daerah, serta pemantauan situasi politik di daerah</t>
  </si>
  <si>
    <t xml:space="preserve">PROGRAM PEMBERDAYAAN DAN PENGAWASAN ORGANISASI KEMASYARAKATAN </t>
  </si>
  <si>
    <t>pelaksanaan kebijakan dibidang pendaftaran ormas, pemberdayaan ormas, evaluasi dan mediasi sengketa ormas, pengawasan ormas dan ormas asing di daerah</t>
  </si>
  <si>
    <t>Ormas / LSM</t>
  </si>
  <si>
    <t xml:space="preserve">PROGRAM PEMBINAAN DAN PENGEMBANGAN KETAHANAN EKONOMI, SOSIAL, DAN BUDAYA </t>
  </si>
  <si>
    <t xml:space="preserve">pelaksanaan koordinasi di bidang ketahanan ekonomi, sosial, budaya dan fasilitasi pencegahan penyalagunaan narkotika, fasilitasi kerukunan umat beragama dan penghayat kepercayaan di daerah </t>
  </si>
  <si>
    <t>PROGRAM PENINGKATAN KEWASPADAAN NASIONAL DAN PENINGKATAN KUALITAS DAN FASILITASI PENANGANAN KONFLIK SOSIAL</t>
  </si>
  <si>
    <t>penyusunan program kerja di bidang kewaspadaan dini, kerjasama intelijen, pemantauan orang asing, tenaga kerja asing, dan lembaga asing, kewaspadaan perbatasan antar negara, fasilitasi kelembagaan bidang kewaspadaan, serta penanganan konflik di daerah</t>
  </si>
  <si>
    <t>penyusunan bahan perumusan kebijakan di bidang kewaspadaan dini, kerjasama intelijen, pemantauan orang asing, tenaga kerja asing, dan lembaga asing, kewaspadaan perbatasan antar negara, fasilitasi kelembagaan bidang kewaspadaan, serta penanganan konflik di daerah</t>
  </si>
  <si>
    <t>pelaksanaan kebijakan di bidang kewaspadaan dini, kerjasama intelijen, pemantauan orang asing, tenaga kerja asing, dan lembaga asing, kewaspadaan perbatasan antar negara, fasilitasi kelembagaan bidang kewaspadaan, serta penanganan konflik di daerah</t>
  </si>
  <si>
    <t>pelaksanaan koordinasi di bidang kewaspadaan dini, kerjasama intelijen, pemantauan orang asing, tenaga kerja asing, dan lembaga asing, kewaspadaan perbatasan antar negara, fasilitasi kelembagaan bidang kewaspadaan, serta penanganan konflik di daerah</t>
  </si>
  <si>
    <t>Aparat Pemerintah / Masyarakat</t>
  </si>
  <si>
    <t>pelaksanaan monitoring, evaluasi dan pelaporan di bidang kewaspadaan dini, kerjasama intelijen, pemantauan orang asing, tenaga kerja asing, dan lembaga asing, kewaspadaan perbatasan antar negara, fasilitasi kelembagaan bidang kewaspadaan, serta penanganan konflik di daerah</t>
  </si>
  <si>
    <t>Orang Asing / Masyarakat</t>
  </si>
  <si>
    <t>ASN / Masyarakat</t>
  </si>
  <si>
    <t xml:space="preserve">Masyarakat </t>
  </si>
  <si>
    <t>Penyusunan Dokumen Perencanaan Perangkat Daerah</t>
  </si>
  <si>
    <t>Koordinasi dan Penyusunan Dokumen RKA SKPD</t>
  </si>
  <si>
    <t>Koordinasi dan Penyusunan Dokumen Perubahan RKA SKPD</t>
  </si>
  <si>
    <t>Koordinasi dan Penyusunan Dokumen DPA SKPD</t>
  </si>
  <si>
    <t>Koordinasi dan Penyusunan Dokumen Perubahan DPA SKPD</t>
  </si>
  <si>
    <t>Koordinasi dan Penyusunan Laporan Capaian Kinerja dan Ikhtisar Realiasi Kinerja SKPD</t>
  </si>
  <si>
    <t>Evaluasi Kinerja Perangkat Daerah</t>
  </si>
  <si>
    <t>1 Dokumen</t>
  </si>
  <si>
    <t>Perencanaan, Penganggaran, dan Evaluasi Kinerja Perangkat Daerah</t>
  </si>
  <si>
    <t>Administrasi Keuangan Perangkat Daerah</t>
  </si>
  <si>
    <t>2.08</t>
  </si>
  <si>
    <t>Penyediaan Jasa Penunjang Urusan Pemerintahan Daerah</t>
  </si>
  <si>
    <t>2.09</t>
  </si>
  <si>
    <t>Pemeliharaan Barang Milik Daerah Penunjang Urusan Pemerintahan Daerah</t>
  </si>
  <si>
    <t>Penyediaan Jasa Pelayanan Umum Kantor</t>
  </si>
  <si>
    <t>ASN dan Non ASN Kesbangpol</t>
  </si>
  <si>
    <t>2.06</t>
  </si>
  <si>
    <t>Administrasi Umum Perangkat Daerah</t>
  </si>
  <si>
    <t>Penyelenggaraan Rapat Koordinasi dan Konsultasi SKPD</t>
  </si>
  <si>
    <t>2.07</t>
  </si>
  <si>
    <t>Pengadaan Barang Milik Daerah Penunjang Urusan Pemerintan Daerah</t>
  </si>
  <si>
    <t>Pengadaan Kendaraan Dinas operasional atau Lapangan</t>
  </si>
  <si>
    <t>Penyediaan Jasa Pemeliharaan, Biaya Pemeliharaan, Pajak dan Perizinan Kendaraan Dinas Operasional atau lapangan</t>
  </si>
  <si>
    <t>Fasilitasi Kunjungan Tamu</t>
  </si>
  <si>
    <t>Pengadaan pakaian Dinas Beserta Atribut kelengkapannya</t>
  </si>
  <si>
    <t>Administrasi Kepegawaian Perangkat Daerah</t>
  </si>
  <si>
    <t>2.05</t>
  </si>
  <si>
    <t>Administrasi Barang Milik Daerah Pada Perangkat Daerah</t>
  </si>
  <si>
    <t>Rekonsiliasi dan Penyusunan Laporan Barang Milik Daerah pada SKPD</t>
  </si>
  <si>
    <t>Barang Milik Daerah</t>
  </si>
  <si>
    <t>Pengadaan Mebelier</t>
  </si>
  <si>
    <t>Pemeliharaan Peralatan dan Mesin Lainnya</t>
  </si>
  <si>
    <t>Pemeliharaan /Rehabilitasi Sarana dan Prasarana Gedung kantor atau Bangunan lainnya</t>
  </si>
  <si>
    <t>Koordinasi dan Penyusunan Laporan Keuangan Akhir Tahun SKPD</t>
  </si>
  <si>
    <t>2 Dokumen</t>
  </si>
  <si>
    <t>Pelaksanaan kebijakan  di bidang ideologi wawasan kebangsaan,bela negara, karakter bangsa, pembauran kebangsaan, bineka tunggal ika dan sejarah kebangsaan</t>
  </si>
  <si>
    <t>Perumusan Kebijakan Teknis dan Pemantapan Pelaksanaan Bidang Ideologi Pancasila dan Karakter Kebangsaan</t>
  </si>
  <si>
    <t xml:space="preserve">Perumusan Kebijakan Teknis dan Pemantapan Pelaksanaan Bidang pendidikan politik, etika budaya politik , peningkatan demokrasi, fasilitasi kelembagaan pemerintahan, perwakilan dan partai politik, pemilihan umum/pemilihan umum kepala daerah, serta pemantauan situasi politik </t>
  </si>
  <si>
    <t>Perumusan Kebijakan Teknis dan Pelaksanaan Pemantapan Kewaspadaan Nasional dan Penanganan Konflik Sosial</t>
  </si>
  <si>
    <t>Perumusan Kebijakan Teknis dan Pemantapan Pelaksanaan Bidang Ketahanan Ekonomi, Sosial dan Budaya</t>
  </si>
  <si>
    <t>Perumusan Kebijakan Teknis dan Pemantapan Pelaksanaan Bidang Pemberdayaan dan Pengawasan Organisasi Kemasyarakatan</t>
  </si>
  <si>
    <t>Pelaksanaan Forum Koordinasi Pimpinan Daerah</t>
  </si>
  <si>
    <t>Anggota Forkopimda</t>
  </si>
  <si>
    <t>4 Dokumen</t>
  </si>
  <si>
    <t>7 Dokumen</t>
  </si>
  <si>
    <t>Masyarakat /Partai politik</t>
  </si>
  <si>
    <t>pelaksanaan Monitoring, Evaluasi dan Pelaporan di bidang pendidikan politik, etika budaya politik , peningkatan demokrasi, fasilitasi kelembagaan pemerintahan, perwakilan dan partai politik, pemilihan umum/pemilihan umum kepala daerah, serta pemantauan situasi politik di daerah</t>
  </si>
  <si>
    <t>Penyediaan Gaji dan Tunjangan ASN</t>
  </si>
  <si>
    <t>12 Bulan</t>
  </si>
  <si>
    <t>Pelaksanaan Kebijakan di bidang ketahanan ekonomi, sosial, budaya dan fasilitasi pencegahan penyalagunaan narkotika, fasilitasi kerukunan umat beragama dan penghayat kepercayaan di daerah</t>
  </si>
  <si>
    <t>dalam dan Luar Daerah</t>
  </si>
  <si>
    <t>4 orang</t>
  </si>
  <si>
    <t>2 jenis</t>
  </si>
  <si>
    <t>4 jenis</t>
  </si>
  <si>
    <t>1 jenis</t>
  </si>
  <si>
    <t>Prosentase barang milik SKPD yang menunjang pelaksanaan pemerintahan</t>
  </si>
  <si>
    <t xml:space="preserve">% pemenuhan
Administrasi Umum
Kantor
</t>
  </si>
  <si>
    <t>Tingkat kepuasaan Layanan administrasi kepegawaian SKPD</t>
  </si>
  <si>
    <t>Persentase Peningkatan Laporan Capaian Kinerja dan Keuangan tepat waktu</t>
  </si>
  <si>
    <t>% Penyusunan Dokumen laporan Keauangan Tepat Waktu</t>
  </si>
  <si>
    <t>Prosentase Penataan barang milik daerah yang tertib, teratur dan efektif</t>
  </si>
  <si>
    <t>% Pemenuhan Kebutuhan Jasa Penunjang Urusan Pemerintah Daerah</t>
  </si>
  <si>
    <t xml:space="preserve">% Barang Milik Daerah Penunjang urusan Pemerintah Daerah Dalam Kondisi Baik
</t>
  </si>
  <si>
    <t>18 buah</t>
  </si>
  <si>
    <t>80 m / persegi</t>
  </si>
  <si>
    <t>Masyarakat / Pelajar</t>
  </si>
  <si>
    <t xml:space="preserve">Persentase Partai Politik yang Mengikuti  Pendidikan Politik </t>
  </si>
  <si>
    <t>Partai politik dan Masyarakat</t>
  </si>
  <si>
    <t>Jumlah Dokumen Forum Kerukunan Umat Beragama (FKUB)</t>
  </si>
  <si>
    <t>Persentase Peningkatan Laporan Capaian Kinerja dan Keuangan</t>
  </si>
  <si>
    <t>Persentase Sarana dan Prasarana Aparatur yang Memadai</t>
  </si>
  <si>
    <t>Persentase Kelancaran Administrasi Keuangan dan Operasional Perkantoran</t>
  </si>
  <si>
    <t>CAKUPAN PELAKSANAAN PEMBINAAN KARAKTER</t>
  </si>
  <si>
    <t>Hj. ANDI DAENG, S. Sos., M.H.</t>
  </si>
  <si>
    <t>NIP. 19681216 199003 2 007</t>
  </si>
  <si>
    <t xml:space="preserve">Pendidikan dan Pelatihan Pegawai Berdasarkan Tugas dan Fungsi
</t>
  </si>
  <si>
    <t xml:space="preserve"> RUMUSAN RENCANA PROGRAM DAN KEGIATAN SKPD TAHUN 2023 DAN PRAKIRAAN MAJU TAHUN 2024</t>
  </si>
  <si>
    <t>Rencana Tahun 2023</t>
  </si>
  <si>
    <t>Prakiraan Maju Rencana Tahun 2024</t>
  </si>
  <si>
    <t>3 kali</t>
  </si>
  <si>
    <t>Desk Pemilihan Umum</t>
  </si>
  <si>
    <t>KPUD</t>
  </si>
  <si>
    <t>pelaksanaan koordinasi di bidang pendidikan politik, etika budaya politik , peningkatan demokrasi, fasilitasi kelembagaan pemerintahan, perwakilan dan partai politik, pemilihan umum/pemilihan umum kepala daerah, serta pemantauan situasi politik di daerah</t>
  </si>
  <si>
    <t>4 laporan</t>
  </si>
  <si>
    <t>20 Ormas /LSM</t>
  </si>
  <si>
    <t>Jumlah Ormas yang dibina</t>
  </si>
  <si>
    <t>11</t>
  </si>
  <si>
    <t>Bimbingan Teknis Implementasi Peraturan Perundang-undangan</t>
  </si>
  <si>
    <t>Bantuan Keuangan kepada partai politik</t>
  </si>
  <si>
    <t>Jumlah parpol yang diberikan bantuan keuangan</t>
  </si>
  <si>
    <t xml:space="preserve">partai politik  </t>
  </si>
  <si>
    <t>9 parpol</t>
  </si>
  <si>
    <t>Jumlah Dokumen Perencanaan Perangkat Daerah</t>
  </si>
  <si>
    <t>Jumlah Dokumen RKA-SKPD dan Laporan Hasil Koordinasi Penyusunan Dokumen RKA-SKPD</t>
  </si>
  <si>
    <t>Jumlah Dokumen Perubahan RKA-SKPD dan Laporan Hasil Koordinasi Penyusunan Dokumen Perubahan RKA-SKPD</t>
  </si>
  <si>
    <t>Jumlah Dokumen DPA-SKPD dan Laporan Hasil Koordinasi Penyusunan Dokumen DPA-SKPD</t>
  </si>
  <si>
    <t>Jumlah Dokumen Perubahan DPA-SKPD dan Laporan Hasil Koordinasi Penyusunan Dokumen Perubahan DPA-SKPD</t>
  </si>
  <si>
    <t>Jumlah Laporan Capaian Kinerja dan Ikhtisar Realisasi Kinerja SKPD dan Laporan Hasil Koordinasi Penyusunan Laporan Capaian Kinerja dan Ikhtisar Realisasi Kinerja SKPD</t>
  </si>
  <si>
    <t>1 Laporan</t>
  </si>
  <si>
    <t>Jumlah Laporan Evaluasi Kinerja Perangkat Daerah</t>
  </si>
  <si>
    <t>2 Laporan</t>
  </si>
  <si>
    <t>Jumlah Orang yang Menerima Gaji dan Tunjangan ASN</t>
  </si>
  <si>
    <t>16 orang</t>
  </si>
  <si>
    <t>Jumlah Laporan Keuangan Akhir Tahun SKPD dan Laporan Hasil Koordinasi Penyusunan Laporan Keuangan Akhir Tahun SKPD</t>
  </si>
  <si>
    <t>Jumlah Laporan Rekonsiliasi dan Penyusunan Laporan Barang Milik Daerah pada SKPD</t>
  </si>
  <si>
    <t>Jumlah Paket Pakaian Dinas beserta Atribut Kelengkapan</t>
  </si>
  <si>
    <t xml:space="preserve">40 Paket </t>
  </si>
  <si>
    <t>Jumlah Pegawai Berdasarkan Tugas dan Fungsi yang Mengikuti Pendidikan dan Pelatihan</t>
  </si>
  <si>
    <t>Jumlah Orang yang Mengikuti Bimbingan Teknis Implementasi Peraturan Perundang-Undangan</t>
  </si>
  <si>
    <t xml:space="preserve">Jumlah Paket Komponen Instalasi
Listrik/Penerangan Bangunan Kantor yang Disediakan
</t>
  </si>
  <si>
    <t>Jumlah Paket Peralatan dan Perlengkapan Kantor yang Disediakan</t>
  </si>
  <si>
    <t>3 paket</t>
  </si>
  <si>
    <t>2 paket</t>
  </si>
  <si>
    <t>Jumlah Paket Barang Cetakan dan Penggandaan yang Disediakan</t>
  </si>
  <si>
    <t>2 Paket</t>
  </si>
  <si>
    <t xml:space="preserve">Jumlah Dokumen Bahan Bacaan dan Peraturan Perundang-Undangan yang Disediakan
</t>
  </si>
  <si>
    <t>Jumlah Laporan Fasilitasi Kunjungan Tamu</t>
  </si>
  <si>
    <t>Jumlah Laporan Penyelenggaraan Rapat Koordinasi dan Konsultasi SKPD</t>
  </si>
  <si>
    <t>12 Laporan</t>
  </si>
  <si>
    <t>Jumlah Unit Kendaraan Dinas Operasional atau Lapangan yang Disediakan</t>
  </si>
  <si>
    <t>1 unit</t>
  </si>
  <si>
    <t>Jumlah Paket Mebel yang Disediakan</t>
  </si>
  <si>
    <t>Jumlah Laporan Penyediaan Jasa Komunikasi, Sumber Daya Air dan Listrik yang Disediakan</t>
  </si>
  <si>
    <t>Jumlah Laporan Penyediaan Jasa Pelayanan Umum Kantor yang Disediakan</t>
  </si>
  <si>
    <t>12 laporan</t>
  </si>
  <si>
    <t>Jumlah Kendaraan Dinas Operasional atau Lapangan yang Dipelihara dan dibayarkan Pajak dan Perizinannya</t>
  </si>
  <si>
    <t>18 unit</t>
  </si>
  <si>
    <t>Jumlah Peralatan dan Mesin Lainnya yang Dipelihara</t>
  </si>
  <si>
    <t>Jumlah Sarana dan Prasarana Gedung Kantor atau Bangunan Lainnya yang Dipelihara / Direhabilitasi</t>
  </si>
  <si>
    <t xml:space="preserve">Jumlah orang yang mengikuti pelaksanaan kebijakan di bidang ideologi wawasan kebangsaan,bela negara, karakter bangsa, pembauran kebangsaan, bineka tunggal ika dan sejarah kebangsaan </t>
  </si>
  <si>
    <t xml:space="preserve">Jumlah orang yang mengikuti Koordinasi di Bidang Ideologi Wawasan Kebangsaan, Bela Negara, Karakter Bangsa, Pembauran Kebangsaan, Bineka Tunggal Ika dan Sejarah Kebangsaan </t>
  </si>
  <si>
    <t>61 orang</t>
  </si>
  <si>
    <t xml:space="preserve">Jumlah Kebijakan Teknis dan Pemantapan Pelaksanaan Bidang Ideologi Pancasila dan Karakter Kebangsaan Yang dirumuskan
</t>
  </si>
  <si>
    <t xml:space="preserve">Jumlah Dokumen kebijakan teknis di bidang pendidikan politik, etika budaya politik , peningkatan demokrasi, fasilitasi ke-lembagaan pemerintahan, perwakilan dan partai politik, pemilihan umum/pemilihan umum kepala daerah, serta pemantauan situasi politik </t>
  </si>
  <si>
    <t>Jumlah Dokumen Program Kerja di Bidang Pendidikan Politik, Etika Budaya Politik, Peningkatan Demokrasi, Fasilitasi Kelembagaan Pemerintahan, Perwakilan dan Partai Politik, Pemilihan Umum/Pemilihan Umum Kepala Daerah, serta Pemantauan Situasi Politik di Daerah yang Disusun</t>
  </si>
  <si>
    <t>Jumlah Kebijakan di Bidang Pendidikan Politik, Etika Budaya Politik, Peningkatan Demokrasi, Fasilitasi Kelembagaan Pemerintahan, Perwakilan, dan Partai Politik, Pemilihan Umum / Pemilihan Umum Kepala Daerah, Serta Pemantauan Situasi Politik di Daerah yang disusun</t>
  </si>
  <si>
    <t xml:space="preserve">Jumlah orang yang mengikuti pelaksanaan kebijakan Di Bidang Pendidikan Politik, Etika Budaya Politik, Peningkatan Demokrasi, Fasilitasi Kelembagaan Pemerintahan, Perwakilan dan Partai Politik, Pemilihan Umum/Pemilihan Umum Kepala Daerah, Serta Pemantauan Situasi Politik Di Daerah </t>
  </si>
  <si>
    <t>18 orang</t>
  </si>
  <si>
    <t xml:space="preserve">Jumlah orang yang mengikuti Koordinasi di Bidang Pendidikan Politik,  Etika Budaya Politik, Peningkatan Demokrasi, Fasilitasi Kelembagaan Pemerintahan, Perwakilan, dan Partai Politik, Pemilihan Umum/Pemilihan Umum Kepala Daerah, Serta Pemantauan Situasi Politik di Daerah </t>
  </si>
  <si>
    <t>7 orang</t>
  </si>
  <si>
    <t>Jumlah  laporan hasil Monitoring, Evaluasi dan Pelaporan di Bidang Pendidikan Politik, Etika Budaya Politik, Peningkatan Demokrasi, Fasilitasi Kelembagaan Pemerintahan, Perwakilan dan Partai Politik, Pemilihan Umum/Pemilihan Umum Kepala Daerah, Serta Pemantauan Situasi Politik di Daerah.</t>
  </si>
  <si>
    <t>PROSENTASE ORGANISASI KEMASYARAKATAN YANG DIBINA</t>
  </si>
  <si>
    <t>Jumlah Dokumen Kebijakan Teknis dan Pemantapan Pelaksanaan Bidang Pemberdayaan dan Pengawasan Organisasi Kemasyarakatan yang dsusun</t>
  </si>
  <si>
    <t xml:space="preserve">Jumlah orang yang mengikuti pelaksanaan Kebijakan dibidang Pendaftaran Ormas, Pemberdayaan Ormas, Evaluasi dan Mediasi Sengketa Ormas, Pengawasan Ormas dan Ormas Asing di Daerah </t>
  </si>
  <si>
    <t>Prosentase kebijakan bidang Ketahanan Ekonomi, Sosial dan Budaya dan agama yang dirumuskan</t>
  </si>
  <si>
    <t>Masyarakat / ASN / Aparat Pemerintah</t>
  </si>
  <si>
    <t xml:space="preserve">Jumlah Dokumen Kebijakan Teknis dan Pemantapan Pelaksanaan Bidang Ketahanan Ekonomi, Sosial dan Budaya; yang Disusun </t>
  </si>
  <si>
    <t>Jumlah orang yang melaksanakan Kebijakan di Bidang Ketahanan Ekonomi, Sosial, Budaya dan Fasilitasi Pencegahan Penyalagunaan Narkotika, Fasilitasi Kerukunan Umat Beragama dan Penghayat Kepercayaan di Daerah</t>
  </si>
  <si>
    <t xml:space="preserve">Jumlah orang yang mengikuti koordinasi di Bidang Ketahanan Ekonomi, Sosial, Budaya dan Fasilitasi Pencegahan Penyalagunaan Narkotika, Fasilitasi Kerukunan Umat Beragama dan Penghayat Kepercayaan di Daerah </t>
  </si>
  <si>
    <t>Prosentase Wilayah yang dibina kewaspadaannya terhadap bahaya terorisme / radikalismedan konflik sosial</t>
  </si>
  <si>
    <t xml:space="preserve">Jumlah Dokumen Kebijakan di Bidang Kewaspadaan Dini, Kerja Sama Intelijen, Pemantauan Orang Asing, Tenaga Kerja Asing dan Lembaga Asing, Kewaspadaan Perbatasan antar Negara, Fasilitasi Kelembagaan Bidang Kewaspadaan, serta Penanganan Konflik di Daerah yang Disusun
</t>
  </si>
  <si>
    <t xml:space="preserve">Jumlah Dokumen program kerjai di Bidang Kewaspadaan Dini, Kerjasama Intelijen, Pemantauan Orang Asing,Tenaga Kerja Asing danLembaga Asing,Kewaspadaan PerbatasanAntar Negara, Fasilitasi Kelembagaan BidangKewaspadaan, serta Penanganan Konflik diDaerah yang disusun
</t>
  </si>
  <si>
    <t xml:space="preserve">Jumlah  Kebijakan di Bidang Kewaspadaan Dini, Kerjasama Intelijen, Pemantauan Orang Asing, Tenaga Kerja Asing, dan Lembaga Asing, Kewaspadaan Perbatasan Antar Negara, Fasilitasi Kelembagaan Bidang Kewaspadaan, serta Penanganan Konflik diDaerah yang disusun
</t>
  </si>
  <si>
    <t xml:space="preserve">Jumlah orang yang mengikuti pelaksanaan Kebijakan di Bidang Kewaspadaan Dini, Kerjasama Intelijen, Pemantauan Orang Asing,Tenaga Kerja Asing danLembaga Asing,Kewaspadaan PerbatasanAntar Negara, Fasilitasi Kelembagaan BidangKewaspadaan, serta Penanganan Konflik di Daerah
</t>
  </si>
  <si>
    <t>45 orang</t>
  </si>
  <si>
    <t xml:space="preserve">Jumlah orang yang mengikuti Koordinasi di Bidang Kewaspadaan Dini, Kerjasama Intelijen, Pemantauan Orang Asing,Tenaga Kerja Asing danLembaga Asing,Kewaspadaan PerbatasanAntar Negara, Fasilitasi Kelembagaan Bidang Kewaspadaan, serta Penanganan Konflik di Daerah
</t>
  </si>
  <si>
    <t xml:space="preserve">Jumlah Laporan hasil  Monitoring, Evaluasi dan Pelaporan di Bidang Kewaspadaan Dini,Kerjasama Intelijen, Pemantauan Orang Asing, Tenaga Kerja Asing dan Lembaga Asing, Kewaspadaan Perbatasan Antar Negara, Fasilitasi Kelembagaan Bidang Kewaspadaan, serta Penanganan Konflik di Daerah 
</t>
  </si>
  <si>
    <t>Jumlah Dokumen Hasil Pelaksanaan Forum Koordinasi Pimpinan Daerah Kabupaten/Kota</t>
  </si>
  <si>
    <t>0 Dokumen</t>
  </si>
  <si>
    <t>Kajian Kebijakan Lokal (Nilai budaya dan kearifan) yang berkenaan dengan nilai-nilai Pancasila</t>
  </si>
  <si>
    <t>Terlaksanannya Kerjasama dengan Badan Badan Pembinaan Ideologi Pamcasila Republik Indonesia</t>
  </si>
  <si>
    <t>Masyarakat/ ASN</t>
  </si>
  <si>
    <t>Penyusunan Rancangan Peraturan Daerah</t>
  </si>
  <si>
    <t>Tersusunnya Rancangan Peraturan daerah</t>
  </si>
  <si>
    <t>Penyusunan Rancangan Peraturan Daerah Tentang Pelestarian dan Kelembagaan Adat</t>
  </si>
  <si>
    <t>Pembentukan Kader Pancasila</t>
  </si>
  <si>
    <t>Jumlah Kader Pancasila yang dibentuk</t>
  </si>
  <si>
    <t>Sosialisasi Bahaya Narkotika</t>
  </si>
  <si>
    <t>Jumlah Peserta Sosialisasi</t>
  </si>
  <si>
    <t xml:space="preserve">Pelaksanaan Tes Urin </t>
  </si>
  <si>
    <t>Jumlah kelompok sasaran yang akan dites urin</t>
  </si>
  <si>
    <t>Sosialisasi Moderasi Beragama</t>
  </si>
  <si>
    <t>a</t>
  </si>
  <si>
    <t>b</t>
  </si>
  <si>
    <t>c</t>
  </si>
  <si>
    <t>Jumalh laporan yang dihasilkan</t>
  </si>
  <si>
    <t>Hibah kepada Ormas</t>
  </si>
  <si>
    <t>1 Ormas</t>
  </si>
  <si>
    <t>Hibah kepada Polres Kepulauan Selayar</t>
  </si>
  <si>
    <t>Terwujudnya keamanan dan ketertiban masyarakat</t>
  </si>
  <si>
    <t>Hibah kepada Kodim 1415 Kepulauan Selayar</t>
  </si>
  <si>
    <t>Pangkat   :   Pembina Utama Muda</t>
  </si>
  <si>
    <t>Benteng,  22  September 2022</t>
  </si>
  <si>
    <t>Penanganan Konflik</t>
  </si>
  <si>
    <t>Terlaksananya penanganan konflik  di daerah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</si>
</sst>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quot;Rp&quot;* #,##0_);_(&quot;Rp&quot;* \(#,##0\);_(&quot;Rp&quot;* &quot;-&quot;_);_(@_)"/>
    <numFmt numFmtId="165" formatCode="_(* #,##0_);_(* \(#,##0\);_(* &quot;-&quot;_);_(@_)"/>
    <numFmt numFmtId="166" formatCode="_(* #,##0.00_);_(* \(#,##0.00\);_(* &quot;-&quot;??_);_(@_)"/>
    <numFmt numFmtId="167" formatCode="_(* #,##0_);_(* \(#,##0\);_(* &quot;-&quot;??_);_(@_)"/>
    <numFmt numFmtId="168" formatCode="_(* #,##0.00_);_(* \(#,##0.00\);_(* &quot;-&quot;_);_(@_)"/>
  </numFmts>
  <fonts count="20" x14ac:knownFonts="1">
    <font>
      <sz val="11"/>
      <color theme="1"/>
      <name val="Calibri"/>
      <family val="2"/>
      <charset val="1"/>
      <scheme val="minor"/>
    </font>
    <font>
      <sz val="11"/>
      <color theme="1"/>
      <name val="Calibri"/>
      <family val="2"/>
      <charset val="1"/>
      <scheme val="minor"/>
    </font>
    <font>
      <sz val="10"/>
      <name val="Arial"/>
      <family val="2"/>
    </font>
    <font>
      <b/>
      <sz val="9"/>
      <name val="Arial Narrow"/>
      <family val="2"/>
    </font>
    <font>
      <sz val="9"/>
      <name val="Arial Narrow"/>
      <family val="2"/>
    </font>
    <font>
      <sz val="11"/>
      <color theme="1"/>
      <name val="Calibri"/>
      <family val="2"/>
      <scheme val="minor"/>
    </font>
    <font>
      <sz val="11"/>
      <color indexed="8"/>
      <name val="Calibri"/>
      <family val="2"/>
    </font>
    <font>
      <b/>
      <sz val="12"/>
      <color theme="1"/>
      <name val="Arial Narrow"/>
      <family val="2"/>
    </font>
    <font>
      <sz val="12"/>
      <color theme="1"/>
      <name val="Arial Narrow"/>
      <family val="2"/>
    </font>
    <font>
      <sz val="12"/>
      <name val="Arial Narrow"/>
      <family val="2"/>
    </font>
    <font>
      <b/>
      <sz val="12"/>
      <name val="Arial Narrow"/>
      <family val="2"/>
    </font>
    <font>
      <b/>
      <u/>
      <sz val="12"/>
      <color theme="1"/>
      <name val="Arial Narrow"/>
      <family val="2"/>
    </font>
    <font>
      <sz val="12"/>
      <color rgb="FFFF0000"/>
      <name val="Arial Narrow"/>
      <family val="2"/>
    </font>
    <font>
      <b/>
      <sz val="12"/>
      <color rgb="FFFF0000"/>
      <name val="Arial Narrow"/>
      <family val="2"/>
    </font>
    <font>
      <b/>
      <sz val="11"/>
      <color theme="1"/>
      <name val="Calibri"/>
      <family val="2"/>
      <scheme val="minor"/>
    </font>
    <font>
      <sz val="11"/>
      <name val="Arial Narrow"/>
      <family val="2"/>
    </font>
    <font>
      <b/>
      <sz val="12"/>
      <color theme="1"/>
      <name val="Calibri"/>
      <family val="2"/>
      <scheme val="minor"/>
    </font>
    <font>
      <sz val="12"/>
      <color theme="1"/>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62">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diagonal/>
    </border>
    <border>
      <left/>
      <right style="thin">
        <color auto="1"/>
      </right>
      <top/>
      <bottom/>
      <diagonal/>
    </border>
    <border>
      <left/>
      <right/>
      <top/>
      <bottom style="medium">
        <color indexed="64"/>
      </bottom>
      <diagonal/>
    </border>
    <border>
      <left/>
      <right style="thin">
        <color indexed="64"/>
      </right>
      <top/>
      <bottom style="medium">
        <color indexed="64"/>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style="double">
        <color auto="1"/>
      </top>
      <bottom/>
      <diagonal/>
    </border>
    <border>
      <left style="double">
        <color auto="1"/>
      </left>
      <right/>
      <top/>
      <bottom/>
      <diagonal/>
    </border>
    <border>
      <left style="double">
        <color auto="1"/>
      </left>
      <right/>
      <top/>
      <bottom style="medium">
        <color indexed="64"/>
      </bottom>
      <diagonal/>
    </border>
    <border>
      <left style="double">
        <color auto="1"/>
      </left>
      <right style="thin">
        <color indexed="64"/>
      </right>
      <top style="medium">
        <color indexed="64"/>
      </top>
      <bottom style="double">
        <color auto="1"/>
      </bottom>
      <diagonal/>
    </border>
    <border>
      <left style="thin">
        <color indexed="64"/>
      </left>
      <right style="thin">
        <color indexed="64"/>
      </right>
      <top style="medium">
        <color indexed="64"/>
      </top>
      <bottom style="double">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bottom style="hair">
        <color auto="1"/>
      </bottom>
      <diagonal/>
    </border>
    <border>
      <left style="thin">
        <color auto="1"/>
      </left>
      <right style="thin">
        <color indexed="64"/>
      </right>
      <top/>
      <bottom style="medium">
        <color indexed="64"/>
      </bottom>
      <diagonal/>
    </border>
    <border>
      <left style="thin">
        <color auto="1"/>
      </left>
      <right/>
      <top style="double">
        <color auto="1"/>
      </top>
      <bottom style="thin">
        <color indexed="64"/>
      </bottom>
      <diagonal/>
    </border>
    <border>
      <left/>
      <right style="double">
        <color auto="1"/>
      </right>
      <top style="double">
        <color auto="1"/>
      </top>
      <bottom style="thin">
        <color indexed="64"/>
      </bottom>
      <diagonal/>
    </border>
    <border>
      <left style="thin">
        <color auto="1"/>
      </left>
      <right style="thin">
        <color indexed="64"/>
      </right>
      <top style="thin">
        <color indexed="64"/>
      </top>
      <bottom/>
      <diagonal/>
    </border>
    <border>
      <left style="thin">
        <color auto="1"/>
      </left>
      <right style="double">
        <color auto="1"/>
      </right>
      <top/>
      <bottom style="hair">
        <color auto="1"/>
      </bottom>
      <diagonal/>
    </border>
    <border>
      <left style="thin">
        <color auto="1"/>
      </left>
      <right style="double">
        <color auto="1"/>
      </right>
      <top style="hair">
        <color auto="1"/>
      </top>
      <bottom style="hair">
        <color auto="1"/>
      </bottom>
      <diagonal/>
    </border>
    <border>
      <left style="thin">
        <color auto="1"/>
      </left>
      <right style="double">
        <color auto="1"/>
      </right>
      <top style="thin">
        <color indexed="64"/>
      </top>
      <bottom/>
      <diagonal/>
    </border>
    <border>
      <left style="thin">
        <color auto="1"/>
      </left>
      <right style="double">
        <color auto="1"/>
      </right>
      <top/>
      <bottom style="medium">
        <color indexed="64"/>
      </bottom>
      <diagonal/>
    </border>
    <border>
      <left style="thin">
        <color indexed="64"/>
      </left>
      <right style="double">
        <color auto="1"/>
      </right>
      <top style="medium">
        <color indexed="64"/>
      </top>
      <bottom style="double">
        <color auto="1"/>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thin">
        <color indexed="64"/>
      </bottom>
      <diagonal/>
    </border>
    <border>
      <left style="double">
        <color auto="1"/>
      </left>
      <right style="thin">
        <color auto="1"/>
      </right>
      <top/>
      <bottom style="hair">
        <color auto="1"/>
      </bottom>
      <diagonal/>
    </border>
    <border>
      <left style="double">
        <color auto="1"/>
      </left>
      <right style="thin">
        <color auto="1"/>
      </right>
      <top/>
      <bottom/>
      <diagonal/>
    </border>
    <border>
      <left/>
      <right/>
      <top style="hair">
        <color auto="1"/>
      </top>
      <bottom style="hair">
        <color auto="1"/>
      </bottom>
      <diagonal/>
    </border>
    <border>
      <left style="double">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double">
        <color auto="1"/>
      </right>
      <top style="hair">
        <color auto="1"/>
      </top>
      <bottom style="thin">
        <color auto="1"/>
      </bottom>
      <diagonal/>
    </border>
    <border>
      <left style="thin">
        <color auto="1"/>
      </left>
      <right/>
      <top style="hair">
        <color auto="1"/>
      </top>
      <bottom style="thin">
        <color indexed="64"/>
      </bottom>
      <diagonal/>
    </border>
    <border>
      <left style="double">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double">
        <color auto="1"/>
      </left>
      <right style="thin">
        <color auto="1"/>
      </right>
      <top style="thin">
        <color indexed="64"/>
      </top>
      <bottom/>
      <diagonal/>
    </border>
    <border>
      <left style="thin">
        <color auto="1"/>
      </left>
      <right style="double">
        <color auto="1"/>
      </right>
      <top style="thin">
        <color auto="1"/>
      </top>
      <bottom style="hair">
        <color auto="1"/>
      </bottom>
      <diagonal/>
    </border>
    <border>
      <left style="thin">
        <color auto="1"/>
      </left>
      <right/>
      <top/>
      <bottom style="hair">
        <color auto="1"/>
      </bottom>
      <diagonal/>
    </border>
    <border>
      <left style="double">
        <color auto="1"/>
      </left>
      <right style="thin">
        <color auto="1"/>
      </right>
      <top style="hair">
        <color auto="1"/>
      </top>
      <bottom/>
      <diagonal/>
    </border>
    <border>
      <left style="thin">
        <color auto="1"/>
      </left>
      <right style="double">
        <color auto="1"/>
      </right>
      <top style="thin">
        <color auto="1"/>
      </top>
      <bottom style="thin">
        <color auto="1"/>
      </bottom>
      <diagonal/>
    </border>
    <border>
      <left style="thin">
        <color auto="1"/>
      </left>
      <right style="thin">
        <color auto="1"/>
      </right>
      <top/>
      <bottom style="thin">
        <color indexed="64"/>
      </bottom>
      <diagonal/>
    </border>
    <border>
      <left style="thin">
        <color auto="1"/>
      </left>
      <right style="double">
        <color auto="1"/>
      </right>
      <top/>
      <bottom style="thin">
        <color indexed="64"/>
      </bottom>
      <diagonal/>
    </border>
    <border>
      <left style="thin">
        <color auto="1"/>
      </left>
      <right/>
      <top style="hair">
        <color auto="1"/>
      </top>
      <bottom/>
      <diagonal/>
    </border>
    <border>
      <left style="thin">
        <color auto="1"/>
      </left>
      <right style="double">
        <color auto="1"/>
      </right>
      <top style="hair">
        <color auto="1"/>
      </top>
      <bottom/>
      <diagonal/>
    </border>
    <border>
      <left style="thin">
        <color auto="1"/>
      </left>
      <right/>
      <top/>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right/>
      <top style="hair">
        <color auto="1"/>
      </top>
      <bottom/>
      <diagonal/>
    </border>
  </borders>
  <cellStyleXfs count="22">
    <xf numFmtId="0" fontId="0" fillId="0" borderId="0"/>
    <xf numFmtId="165" fontId="1"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0" fontId="2" fillId="0" borderId="0"/>
    <xf numFmtId="166"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5" fillId="0" borderId="0"/>
    <xf numFmtId="165" fontId="6"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1" fillId="0" borderId="0"/>
    <xf numFmtId="167" fontId="5" fillId="0" borderId="0" applyFont="0" applyFill="0" applyBorder="0" applyAlignment="0" applyProtection="0"/>
    <xf numFmtId="0" fontId="5" fillId="0" borderId="0"/>
    <xf numFmtId="165" fontId="5" fillId="0" borderId="0" applyFont="0" applyFill="0" applyBorder="0" applyAlignment="0" applyProtection="0"/>
    <xf numFmtId="0" fontId="1" fillId="0" borderId="0"/>
  </cellStyleXfs>
  <cellXfs count="352">
    <xf numFmtId="0" fontId="0" fillId="0" borderId="0" xfId="0"/>
    <xf numFmtId="165" fontId="4" fillId="0" borderId="0" xfId="1" applyFont="1" applyAlignment="1">
      <alignment vertical="top"/>
    </xf>
    <xf numFmtId="0" fontId="4" fillId="0" borderId="0" xfId="0" applyFont="1" applyFill="1" applyAlignment="1">
      <alignment vertical="top"/>
    </xf>
    <xf numFmtId="0" fontId="3" fillId="0" borderId="0" xfId="0" applyFont="1" applyFill="1" applyAlignment="1">
      <alignment vertical="top"/>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Fill="1" applyBorder="1" applyAlignment="1">
      <alignment vertical="top"/>
    </xf>
    <xf numFmtId="0" fontId="3" fillId="0" borderId="0" xfId="0" applyFont="1" applyFill="1" applyBorder="1" applyAlignment="1">
      <alignment vertical="top"/>
    </xf>
    <xf numFmtId="0" fontId="4" fillId="0" borderId="0" xfId="0" applyNumberFormat="1" applyFont="1" applyAlignment="1">
      <alignment horizontal="center" vertical="top" wrapText="1"/>
    </xf>
    <xf numFmtId="0" fontId="4"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wrapText="1"/>
    </xf>
    <xf numFmtId="0" fontId="10" fillId="2" borderId="18" xfId="0"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quotePrefix="1" applyFont="1" applyFill="1" applyBorder="1" applyAlignment="1">
      <alignment horizontal="center" vertical="center"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0" fontId="9" fillId="0" borderId="9" xfId="0" applyNumberFormat="1" applyFont="1" applyFill="1" applyBorder="1" applyAlignment="1">
      <alignment horizontal="center" vertical="top" wrapText="1"/>
    </xf>
    <xf numFmtId="165" fontId="9" fillId="0" borderId="9" xfId="1" applyFont="1" applyFill="1" applyBorder="1" applyAlignment="1">
      <alignment vertical="top" wrapText="1"/>
    </xf>
    <xf numFmtId="165" fontId="9" fillId="0" borderId="9" xfId="1" applyFont="1" applyFill="1" applyBorder="1" applyAlignment="1">
      <alignment horizontal="center" vertical="top" wrapText="1"/>
    </xf>
    <xf numFmtId="0" fontId="10" fillId="0" borderId="9" xfId="0" applyNumberFormat="1" applyFont="1" applyFill="1" applyBorder="1" applyAlignment="1">
      <alignment horizontal="center" vertical="top" wrapText="1"/>
    </xf>
    <xf numFmtId="165" fontId="10" fillId="0" borderId="9" xfId="1" applyFont="1" applyFill="1" applyBorder="1" applyAlignment="1">
      <alignment vertical="top" wrapText="1"/>
    </xf>
    <xf numFmtId="0" fontId="10" fillId="0" borderId="9" xfId="0" applyFont="1" applyFill="1" applyBorder="1" applyAlignment="1">
      <alignment horizontal="left" vertical="center" wrapText="1"/>
    </xf>
    <xf numFmtId="0" fontId="8" fillId="0" borderId="0" xfId="0" applyNumberFormat="1" applyFont="1" applyBorder="1"/>
    <xf numFmtId="0" fontId="7" fillId="0" borderId="0" xfId="0" applyFont="1"/>
    <xf numFmtId="0" fontId="8" fillId="0" borderId="0" xfId="0" applyFont="1"/>
    <xf numFmtId="0" fontId="11" fillId="0" borderId="0" xfId="0" applyFont="1"/>
    <xf numFmtId="0" fontId="10" fillId="2" borderId="18" xfId="1" applyNumberFormat="1" applyFont="1" applyFill="1" applyBorder="1" applyAlignment="1">
      <alignment horizontal="center" vertical="center"/>
    </xf>
    <xf numFmtId="165" fontId="9" fillId="2" borderId="9" xfId="1" applyFont="1" applyFill="1" applyBorder="1" applyAlignment="1">
      <alignment vertical="top" wrapText="1"/>
    </xf>
    <xf numFmtId="0" fontId="9" fillId="2" borderId="9" xfId="0" applyNumberFormat="1" applyFont="1" applyFill="1" applyBorder="1" applyAlignment="1">
      <alignment horizontal="center" vertical="top" wrapText="1"/>
    </xf>
    <xf numFmtId="0" fontId="10" fillId="2" borderId="9" xfId="0" applyNumberFormat="1" applyFont="1" applyFill="1" applyBorder="1" applyAlignment="1">
      <alignment horizontal="center" vertical="top" wrapText="1"/>
    </xf>
    <xf numFmtId="165" fontId="10" fillId="2" borderId="9" xfId="1" applyFont="1" applyFill="1" applyBorder="1" applyAlignment="1">
      <alignment vertical="top" wrapText="1"/>
    </xf>
    <xf numFmtId="165" fontId="9" fillId="2" borderId="9" xfId="1" applyFont="1" applyFill="1" applyBorder="1" applyAlignment="1">
      <alignment vertical="top"/>
    </xf>
    <xf numFmtId="165" fontId="9" fillId="2" borderId="9" xfId="11" applyFont="1" applyFill="1" applyBorder="1" applyAlignment="1">
      <alignment vertical="top"/>
    </xf>
    <xf numFmtId="165" fontId="9" fillId="2" borderId="21" xfId="11" applyFont="1" applyFill="1" applyBorder="1" applyAlignment="1">
      <alignment vertical="top"/>
    </xf>
    <xf numFmtId="0" fontId="9" fillId="2" borderId="20" xfId="0" applyFont="1" applyFill="1" applyBorder="1" applyAlignment="1">
      <alignment horizontal="center" vertical="top" wrapText="1"/>
    </xf>
    <xf numFmtId="0" fontId="9" fillId="2" borderId="20" xfId="0" applyFont="1" applyFill="1" applyBorder="1" applyAlignment="1">
      <alignment vertical="top"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top" wrapText="1"/>
    </xf>
    <xf numFmtId="165" fontId="9" fillId="0" borderId="9" xfId="1" applyFont="1" applyFill="1" applyBorder="1" applyAlignment="1">
      <alignment horizontal="left" vertical="center" wrapText="1"/>
    </xf>
    <xf numFmtId="0" fontId="10" fillId="0" borderId="9" xfId="0" applyFont="1" applyFill="1" applyBorder="1" applyAlignment="1">
      <alignment horizontal="center" vertical="top" wrapText="1"/>
    </xf>
    <xf numFmtId="165" fontId="10" fillId="0" borderId="9" xfId="1" applyFont="1" applyFill="1" applyBorder="1" applyAlignment="1">
      <alignment horizontal="left" vertical="center" wrapText="1"/>
    </xf>
    <xf numFmtId="165" fontId="10" fillId="0" borderId="9" xfId="1"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9" xfId="0" applyFont="1" applyFill="1" applyBorder="1" applyAlignment="1">
      <alignment vertical="top"/>
    </xf>
    <xf numFmtId="9" fontId="9" fillId="2" borderId="9" xfId="0" applyNumberFormat="1" applyFont="1" applyFill="1" applyBorder="1" applyAlignment="1">
      <alignment horizontal="center" vertical="top"/>
    </xf>
    <xf numFmtId="165" fontId="10" fillId="2" borderId="9" xfId="1" applyFont="1" applyFill="1" applyBorder="1" applyAlignment="1">
      <alignment horizontal="center" vertical="top" wrapText="1"/>
    </xf>
    <xf numFmtId="0" fontId="9" fillId="2" borderId="9" xfId="0" applyFont="1" applyFill="1" applyBorder="1" applyAlignment="1">
      <alignment vertical="top" wrapText="1"/>
    </xf>
    <xf numFmtId="165" fontId="9" fillId="2" borderId="9" xfId="1" applyFont="1" applyFill="1" applyBorder="1" applyAlignment="1">
      <alignment horizontal="center" vertical="top" wrapText="1"/>
    </xf>
    <xf numFmtId="165" fontId="9" fillId="2" borderId="20" xfId="1" applyFont="1" applyFill="1" applyBorder="1" applyAlignment="1">
      <alignment vertical="top"/>
    </xf>
    <xf numFmtId="165" fontId="9" fillId="2" borderId="9" xfId="1" applyFont="1" applyFill="1" applyBorder="1" applyAlignment="1">
      <alignment horizontal="center" vertical="top"/>
    </xf>
    <xf numFmtId="165" fontId="9" fillId="2" borderId="20" xfId="11" applyFont="1" applyFill="1" applyBorder="1" applyAlignment="1">
      <alignment vertical="top"/>
    </xf>
    <xf numFmtId="43" fontId="9" fillId="2" borderId="9" xfId="7" applyFont="1" applyFill="1" applyBorder="1" applyAlignment="1">
      <alignment vertical="top" wrapText="1"/>
    </xf>
    <xf numFmtId="43" fontId="9" fillId="2" borderId="20" xfId="7" applyFont="1" applyFill="1" applyBorder="1" applyAlignment="1">
      <alignment vertical="top" wrapText="1"/>
    </xf>
    <xf numFmtId="165" fontId="10" fillId="2" borderId="9" xfId="11" applyFont="1" applyFill="1" applyBorder="1" applyAlignment="1">
      <alignment vertical="top"/>
    </xf>
    <xf numFmtId="165" fontId="9" fillId="2" borderId="9" xfId="1" applyFont="1" applyFill="1" applyBorder="1" applyAlignment="1">
      <alignment horizontal="left" vertical="top" wrapText="1"/>
    </xf>
    <xf numFmtId="43" fontId="9" fillId="0" borderId="9" xfId="7" applyFont="1" applyFill="1" applyBorder="1" applyAlignment="1">
      <alignment horizontal="left" vertical="top" wrapText="1"/>
    </xf>
    <xf numFmtId="165" fontId="9" fillId="2" borderId="28" xfId="11" applyFont="1" applyFill="1" applyBorder="1" applyAlignment="1">
      <alignment vertical="top"/>
    </xf>
    <xf numFmtId="0" fontId="15" fillId="2" borderId="9" xfId="0" applyFont="1" applyFill="1" applyBorder="1" applyAlignment="1">
      <alignment vertical="top" wrapText="1"/>
    </xf>
    <xf numFmtId="165" fontId="15" fillId="2" borderId="21" xfId="11" applyFont="1" applyFill="1" applyBorder="1" applyAlignment="1">
      <alignment vertical="top"/>
    </xf>
    <xf numFmtId="9" fontId="8" fillId="2" borderId="9" xfId="0" applyNumberFormat="1" applyFont="1" applyFill="1" applyBorder="1" applyAlignment="1">
      <alignment horizontal="center" vertical="top"/>
    </xf>
    <xf numFmtId="165" fontId="9" fillId="2" borderId="29" xfId="11" applyFont="1" applyFill="1" applyBorder="1" applyAlignment="1">
      <alignment vertical="top"/>
    </xf>
    <xf numFmtId="165" fontId="7" fillId="2" borderId="29" xfId="0" applyNumberFormat="1" applyFont="1" applyFill="1" applyBorder="1" applyAlignment="1">
      <alignment vertical="top"/>
    </xf>
    <xf numFmtId="9" fontId="8" fillId="2" borderId="9" xfId="0" applyNumberFormat="1" applyFont="1" applyFill="1" applyBorder="1" applyAlignment="1">
      <alignment horizontal="center" vertical="top" wrapText="1"/>
    </xf>
    <xf numFmtId="0" fontId="10" fillId="2" borderId="32" xfId="0" applyFont="1" applyFill="1" applyBorder="1" applyAlignment="1">
      <alignment horizontal="center" vertical="center" wrapText="1"/>
    </xf>
    <xf numFmtId="165" fontId="13" fillId="0" borderId="29" xfId="1" applyFont="1" applyFill="1" applyBorder="1" applyAlignment="1">
      <alignment vertical="top"/>
    </xf>
    <xf numFmtId="165" fontId="9" fillId="0" borderId="29" xfId="1" applyFont="1" applyFill="1" applyBorder="1" applyAlignment="1">
      <alignment vertical="top" wrapText="1"/>
    </xf>
    <xf numFmtId="165" fontId="10" fillId="2" borderId="29" xfId="11" applyFont="1" applyFill="1" applyBorder="1" applyAlignment="1">
      <alignment vertical="top"/>
    </xf>
    <xf numFmtId="165" fontId="9" fillId="0" borderId="29" xfId="1" applyFont="1" applyFill="1" applyBorder="1" applyAlignment="1">
      <alignment vertical="top"/>
    </xf>
    <xf numFmtId="165" fontId="9" fillId="2" borderId="29" xfId="1" applyFont="1" applyFill="1" applyBorder="1" applyAlignment="1">
      <alignment horizontal="center" vertical="top"/>
    </xf>
    <xf numFmtId="0" fontId="4" fillId="0" borderId="34" xfId="0" applyFont="1" applyBorder="1" applyAlignment="1">
      <alignment vertical="top"/>
    </xf>
    <xf numFmtId="165" fontId="9" fillId="2" borderId="20" xfId="1" applyFont="1" applyFill="1" applyBorder="1" applyAlignment="1">
      <alignment vertical="top" wrapText="1"/>
    </xf>
    <xf numFmtId="43" fontId="9" fillId="2" borderId="9" xfId="7" applyFont="1" applyFill="1" applyBorder="1" applyAlignment="1">
      <alignment horizontal="left" vertical="center" wrapText="1"/>
    </xf>
    <xf numFmtId="0" fontId="9" fillId="2" borderId="35" xfId="0" applyFont="1" applyFill="1" applyBorder="1" applyAlignment="1">
      <alignment horizontal="center" vertical="top" wrapText="1"/>
    </xf>
    <xf numFmtId="9" fontId="9" fillId="0" borderId="9" xfId="0" applyNumberFormat="1" applyFont="1" applyFill="1" applyBorder="1" applyAlignment="1">
      <alignment horizontal="center" vertical="top" wrapText="1"/>
    </xf>
    <xf numFmtId="165" fontId="4" fillId="0" borderId="0" xfId="1" applyFont="1" applyAlignment="1">
      <alignment horizontal="center" vertical="top"/>
    </xf>
    <xf numFmtId="0" fontId="10" fillId="0" borderId="9" xfId="0" applyFont="1" applyFill="1" applyBorder="1" applyAlignment="1">
      <alignment horizontal="center" vertical="center" wrapText="1"/>
    </xf>
    <xf numFmtId="0" fontId="10" fillId="0" borderId="9" xfId="0" quotePrefix="1" applyFont="1" applyFill="1" applyBorder="1" applyAlignment="1">
      <alignment horizontal="center" vertical="center" wrapText="1"/>
    </xf>
    <xf numFmtId="165" fontId="9" fillId="0" borderId="22" xfId="1" applyFont="1" applyFill="1" applyBorder="1" applyAlignment="1">
      <alignment horizontal="center" vertical="top" wrapText="1"/>
    </xf>
    <xf numFmtId="165" fontId="9" fillId="2" borderId="22" xfId="1" applyFont="1" applyFill="1" applyBorder="1" applyAlignment="1">
      <alignment horizontal="center" vertical="top" wrapText="1"/>
    </xf>
    <xf numFmtId="165" fontId="15" fillId="2" borderId="22" xfId="1" applyFont="1" applyFill="1" applyBorder="1" applyAlignment="1">
      <alignment horizontal="center" vertical="top" wrapText="1"/>
    </xf>
    <xf numFmtId="165" fontId="9" fillId="0" borderId="9" xfId="1" applyFont="1" applyFill="1" applyBorder="1" applyAlignment="1">
      <alignment horizontal="center" vertical="center" wrapText="1"/>
    </xf>
    <xf numFmtId="165" fontId="9" fillId="2" borderId="20" xfId="1" applyFont="1" applyFill="1" applyBorder="1" applyAlignment="1">
      <alignment horizontal="center" vertical="top" wrapText="1"/>
    </xf>
    <xf numFmtId="165" fontId="9" fillId="2" borderId="9" xfId="1" applyFont="1" applyFill="1" applyBorder="1" applyAlignment="1">
      <alignment horizontal="center" vertical="center" wrapText="1"/>
    </xf>
    <xf numFmtId="12" fontId="17" fillId="0" borderId="4" xfId="0" applyNumberFormat="1" applyFont="1" applyBorder="1" applyAlignment="1">
      <alignment horizontal="center" vertical="top"/>
    </xf>
    <xf numFmtId="49" fontId="17" fillId="0" borderId="4" xfId="0" applyNumberFormat="1" applyFont="1" applyBorder="1" applyAlignment="1">
      <alignment horizontal="center" vertical="top"/>
    </xf>
    <xf numFmtId="0" fontId="17" fillId="0" borderId="4" xfId="0" applyFont="1" applyBorder="1" applyAlignment="1">
      <alignment vertical="top" wrapText="1"/>
    </xf>
    <xf numFmtId="0" fontId="17" fillId="0" borderId="4" xfId="0" applyFont="1" applyBorder="1" applyAlignment="1">
      <alignment horizontal="center" vertical="top"/>
    </xf>
    <xf numFmtId="0" fontId="9" fillId="2" borderId="9" xfId="0" applyFont="1" applyFill="1" applyBorder="1" applyAlignment="1">
      <alignment horizontal="left" vertical="top" wrapText="1"/>
    </xf>
    <xf numFmtId="165" fontId="9" fillId="2" borderId="20" xfId="1" applyFont="1" applyFill="1" applyBorder="1" applyAlignment="1">
      <alignment horizontal="center" vertical="top"/>
    </xf>
    <xf numFmtId="165" fontId="9" fillId="0" borderId="20" xfId="1" applyFont="1" applyFill="1" applyBorder="1" applyAlignment="1">
      <alignment horizontal="center" vertical="top" wrapText="1"/>
    </xf>
    <xf numFmtId="0" fontId="10" fillId="2" borderId="9" xfId="0" applyFont="1" applyFill="1" applyBorder="1" applyAlignment="1">
      <alignment horizontal="left" vertical="top" wrapText="1"/>
    </xf>
    <xf numFmtId="165" fontId="9" fillId="2" borderId="29" xfId="0" applyNumberFormat="1" applyFont="1" applyFill="1" applyBorder="1" applyAlignment="1">
      <alignment vertical="top"/>
    </xf>
    <xf numFmtId="165" fontId="10" fillId="2" borderId="21" xfId="1" applyFont="1" applyFill="1" applyBorder="1" applyAlignment="1">
      <alignment vertical="top" wrapText="1"/>
    </xf>
    <xf numFmtId="0" fontId="19" fillId="0" borderId="27" xfId="0" applyFont="1" applyBorder="1" applyAlignment="1">
      <alignment horizontal="left" vertical="top" wrapText="1"/>
    </xf>
    <xf numFmtId="0" fontId="8" fillId="0" borderId="38" xfId="0" applyFont="1" applyFill="1" applyBorder="1" applyAlignment="1">
      <alignment horizontal="center" vertical="top" wrapText="1"/>
    </xf>
    <xf numFmtId="0" fontId="9" fillId="0" borderId="20" xfId="0" applyNumberFormat="1" applyFont="1" applyFill="1" applyBorder="1" applyAlignment="1">
      <alignment horizontal="center" vertical="top" wrapText="1"/>
    </xf>
    <xf numFmtId="0" fontId="10" fillId="3" borderId="37" xfId="0" applyFont="1" applyFill="1" applyBorder="1" applyAlignment="1">
      <alignment vertical="top"/>
    </xf>
    <xf numFmtId="0" fontId="10" fillId="3" borderId="13" xfId="0" applyFont="1" applyFill="1" applyBorder="1" applyAlignment="1">
      <alignment vertical="top"/>
    </xf>
    <xf numFmtId="0" fontId="10" fillId="3" borderId="13" xfId="0" applyFont="1" applyFill="1" applyBorder="1" applyAlignment="1">
      <alignment horizontal="center" vertical="center"/>
    </xf>
    <xf numFmtId="0" fontId="9" fillId="3" borderId="13" xfId="0" applyFont="1" applyFill="1" applyBorder="1" applyAlignment="1">
      <alignment horizontal="center" vertical="center"/>
    </xf>
    <xf numFmtId="0" fontId="10" fillId="3" borderId="13" xfId="0" applyFont="1" applyFill="1" applyBorder="1" applyAlignment="1">
      <alignment horizontal="center" vertical="top"/>
    </xf>
    <xf numFmtId="0" fontId="10" fillId="3" borderId="13" xfId="0" applyFont="1" applyFill="1" applyBorder="1" applyAlignment="1">
      <alignment vertical="center" wrapText="1"/>
    </xf>
    <xf numFmtId="0" fontId="10" fillId="3" borderId="13" xfId="0" applyFont="1" applyFill="1" applyBorder="1" applyAlignment="1">
      <alignment horizontal="left" vertical="center" wrapText="1"/>
    </xf>
    <xf numFmtId="0" fontId="10" fillId="3" borderId="13" xfId="0" applyNumberFormat="1" applyFont="1" applyFill="1" applyBorder="1" applyAlignment="1">
      <alignment horizontal="center" vertical="top" wrapText="1"/>
    </xf>
    <xf numFmtId="41" fontId="9" fillId="3" borderId="13" xfId="1" applyNumberFormat="1" applyFont="1" applyFill="1" applyBorder="1" applyAlignment="1">
      <alignment vertical="top" wrapText="1"/>
    </xf>
    <xf numFmtId="0" fontId="8" fillId="0" borderId="39" xfId="0" applyFont="1" applyFill="1" applyBorder="1" applyAlignment="1">
      <alignment horizontal="center" vertical="top" wrapText="1"/>
    </xf>
    <xf numFmtId="165" fontId="9" fillId="0" borderId="4" xfId="1" applyFont="1" applyFill="1" applyBorder="1" applyAlignment="1">
      <alignment horizontal="center" vertical="top" wrapText="1"/>
    </xf>
    <xf numFmtId="12" fontId="17" fillId="0" borderId="9" xfId="0" applyNumberFormat="1" applyFont="1" applyBorder="1" applyAlignment="1">
      <alignment horizontal="center" vertical="top"/>
    </xf>
    <xf numFmtId="49" fontId="17" fillId="0" borderId="9" xfId="0" applyNumberFormat="1" applyFont="1" applyBorder="1" applyAlignment="1">
      <alignment horizontal="center" vertical="top"/>
    </xf>
    <xf numFmtId="12" fontId="18" fillId="0" borderId="9" xfId="0" applyNumberFormat="1" applyFont="1" applyBorder="1" applyAlignment="1">
      <alignment horizontal="left" vertical="top" wrapText="1"/>
    </xf>
    <xf numFmtId="0" fontId="19" fillId="0" borderId="9" xfId="0" applyFont="1" applyBorder="1" applyAlignment="1">
      <alignment horizontal="left" vertical="top" wrapText="1"/>
    </xf>
    <xf numFmtId="168" fontId="7" fillId="0" borderId="29" xfId="0" applyNumberFormat="1" applyFont="1" applyBorder="1" applyAlignment="1">
      <alignment vertical="top"/>
    </xf>
    <xf numFmtId="0" fontId="19" fillId="0" borderId="9" xfId="0" applyFont="1" applyBorder="1" applyAlignment="1">
      <alignment vertical="top"/>
    </xf>
    <xf numFmtId="0" fontId="19" fillId="0" borderId="9" xfId="0" applyFont="1" applyBorder="1" applyAlignment="1">
      <alignment vertical="center" wrapText="1"/>
    </xf>
    <xf numFmtId="0" fontId="18" fillId="0" borderId="9" xfId="0" applyFont="1" applyBorder="1" applyAlignment="1">
      <alignment horizontal="left" vertical="top" wrapText="1"/>
    </xf>
    <xf numFmtId="0" fontId="16" fillId="0" borderId="9" xfId="0" applyFont="1" applyBorder="1" applyAlignment="1">
      <alignment horizontal="left" vertical="top" wrapText="1"/>
    </xf>
    <xf numFmtId="0" fontId="16" fillId="0" borderId="9" xfId="0" applyFont="1" applyBorder="1" applyAlignment="1">
      <alignment vertical="center" wrapText="1"/>
    </xf>
    <xf numFmtId="0" fontId="18" fillId="0" borderId="9" xfId="0" applyFont="1" applyBorder="1" applyAlignment="1">
      <alignment horizontal="left" vertical="top"/>
    </xf>
    <xf numFmtId="0" fontId="17" fillId="0" borderId="9" xfId="0" applyFont="1" applyBorder="1" applyAlignment="1">
      <alignment horizontal="left" vertical="top" wrapText="1"/>
    </xf>
    <xf numFmtId="0" fontId="17" fillId="0" borderId="4" xfId="0" applyFont="1" applyBorder="1" applyAlignment="1">
      <alignment horizontal="left" vertical="top" wrapText="1"/>
    </xf>
    <xf numFmtId="165" fontId="9" fillId="0" borderId="4" xfId="1" applyFont="1" applyFill="1" applyBorder="1" applyAlignment="1">
      <alignment horizontal="center" vertical="center" wrapText="1"/>
    </xf>
    <xf numFmtId="9" fontId="9" fillId="0" borderId="4" xfId="0" applyNumberFormat="1" applyFont="1" applyFill="1" applyBorder="1" applyAlignment="1">
      <alignment horizontal="center" vertical="top" wrapText="1"/>
    </xf>
    <xf numFmtId="0" fontId="17" fillId="0" borderId="9" xfId="0" applyFont="1" applyBorder="1" applyAlignment="1">
      <alignment vertical="top" wrapText="1"/>
    </xf>
    <xf numFmtId="0" fontId="17" fillId="0" borderId="9" xfId="0" applyFont="1" applyBorder="1" applyAlignment="1">
      <alignment horizontal="center" vertical="center"/>
    </xf>
    <xf numFmtId="12" fontId="17" fillId="0" borderId="9" xfId="0" applyNumberFormat="1" applyFont="1" applyBorder="1" applyAlignment="1">
      <alignment horizontal="center" vertical="center"/>
    </xf>
    <xf numFmtId="0" fontId="16" fillId="0" borderId="9" xfId="0" applyFont="1" applyBorder="1" applyAlignment="1">
      <alignment vertical="top" wrapText="1"/>
    </xf>
    <xf numFmtId="165" fontId="10" fillId="0" borderId="29" xfId="1" applyFont="1" applyFill="1" applyBorder="1" applyAlignment="1">
      <alignment vertical="top" wrapText="1"/>
    </xf>
    <xf numFmtId="0" fontId="17" fillId="0" borderId="9" xfId="0" applyFont="1" applyBorder="1" applyAlignment="1">
      <alignment horizontal="center" vertical="top"/>
    </xf>
    <xf numFmtId="165" fontId="9" fillId="0" borderId="40" xfId="1" applyFont="1" applyFill="1" applyBorder="1" applyAlignment="1">
      <alignment horizontal="left" vertical="top" wrapText="1"/>
    </xf>
    <xf numFmtId="165" fontId="9" fillId="0" borderId="40" xfId="1" applyFont="1" applyFill="1" applyBorder="1" applyAlignment="1">
      <alignment horizontal="left" vertical="center" wrapText="1"/>
    </xf>
    <xf numFmtId="49" fontId="17" fillId="0" borderId="9" xfId="0" applyNumberFormat="1" applyFont="1" applyBorder="1" applyAlignment="1">
      <alignment horizontal="center" vertical="center"/>
    </xf>
    <xf numFmtId="0" fontId="8" fillId="0" borderId="40" xfId="0" applyFont="1" applyBorder="1" applyAlignment="1">
      <alignment vertical="top" wrapText="1"/>
    </xf>
    <xf numFmtId="20" fontId="17" fillId="0" borderId="9" xfId="0" applyNumberFormat="1" applyFont="1" applyBorder="1" applyAlignment="1">
      <alignment horizontal="center" vertical="top"/>
    </xf>
    <xf numFmtId="0" fontId="17" fillId="0" borderId="9" xfId="0" applyFont="1" applyBorder="1" applyAlignment="1">
      <alignment vertical="top"/>
    </xf>
    <xf numFmtId="165" fontId="10" fillId="2" borderId="29" xfId="1" applyFont="1" applyFill="1" applyBorder="1" applyAlignment="1">
      <alignment vertical="top" wrapText="1"/>
    </xf>
    <xf numFmtId="0" fontId="16" fillId="0" borderId="21" xfId="0" applyFont="1" applyBorder="1" applyAlignment="1">
      <alignment vertical="top" wrapText="1"/>
    </xf>
    <xf numFmtId="0" fontId="10" fillId="0" borderId="9" xfId="0" applyFont="1" applyFill="1" applyBorder="1" applyAlignment="1">
      <alignment vertical="top"/>
    </xf>
    <xf numFmtId="165" fontId="10" fillId="0" borderId="9" xfId="0" applyNumberFormat="1" applyFont="1" applyFill="1" applyBorder="1" applyAlignment="1">
      <alignment vertical="top"/>
    </xf>
    <xf numFmtId="165" fontId="10" fillId="0" borderId="29" xfId="0" applyNumberFormat="1" applyFont="1" applyFill="1" applyBorder="1" applyAlignment="1">
      <alignment vertical="top"/>
    </xf>
    <xf numFmtId="0" fontId="7" fillId="0" borderId="40" xfId="0" applyFont="1" applyBorder="1" applyAlignment="1">
      <alignment vertical="top" wrapText="1"/>
    </xf>
    <xf numFmtId="165" fontId="9" fillId="0" borderId="23" xfId="1" applyFont="1" applyFill="1" applyBorder="1" applyAlignment="1">
      <alignment horizontal="center" vertical="top" wrapText="1"/>
    </xf>
    <xf numFmtId="0" fontId="8" fillId="0" borderId="41" xfId="0" applyFont="1" applyFill="1" applyBorder="1" applyAlignment="1">
      <alignment horizontal="center" vertical="top" wrapText="1"/>
    </xf>
    <xf numFmtId="0" fontId="17" fillId="0" borderId="42" xfId="0" applyFont="1" applyBorder="1" applyAlignment="1">
      <alignment horizontal="center" vertical="top"/>
    </xf>
    <xf numFmtId="12" fontId="17" fillId="0" borderId="42" xfId="0" applyNumberFormat="1" applyFont="1" applyBorder="1" applyAlignment="1">
      <alignment horizontal="center" vertical="top"/>
    </xf>
    <xf numFmtId="49" fontId="17" fillId="0" borderId="42" xfId="0" applyNumberFormat="1" applyFont="1" applyBorder="1" applyAlignment="1">
      <alignment horizontal="center" vertical="top"/>
    </xf>
    <xf numFmtId="0" fontId="17" fillId="0" borderId="42" xfId="0" applyFont="1" applyBorder="1" applyAlignment="1">
      <alignment vertical="top" wrapText="1"/>
    </xf>
    <xf numFmtId="0" fontId="9" fillId="2" borderId="42" xfId="0" applyFont="1" applyFill="1" applyBorder="1" applyAlignment="1">
      <alignment horizontal="center" vertical="top" wrapText="1"/>
    </xf>
    <xf numFmtId="0" fontId="9" fillId="2" borderId="42" xfId="0" applyFont="1" applyFill="1" applyBorder="1" applyAlignment="1">
      <alignment vertical="top" wrapText="1"/>
    </xf>
    <xf numFmtId="9" fontId="9" fillId="2" borderId="42" xfId="0" applyNumberFormat="1" applyFont="1" applyFill="1" applyBorder="1" applyAlignment="1">
      <alignment horizontal="center" vertical="top" wrapText="1"/>
    </xf>
    <xf numFmtId="165" fontId="9" fillId="0" borderId="43" xfId="1" applyFont="1" applyFill="1" applyBorder="1" applyAlignment="1">
      <alignment horizontal="center" vertical="top" wrapText="1"/>
    </xf>
    <xf numFmtId="165" fontId="9" fillId="0" borderId="42" xfId="1" applyFont="1" applyFill="1" applyBorder="1" applyAlignment="1">
      <alignment horizontal="center" vertical="top" wrapText="1"/>
    </xf>
    <xf numFmtId="165" fontId="9" fillId="2" borderId="44" xfId="0" applyNumberFormat="1" applyFont="1" applyFill="1" applyBorder="1" applyAlignment="1">
      <alignment vertical="top"/>
    </xf>
    <xf numFmtId="0" fontId="17" fillId="0" borderId="42" xfId="0" applyFont="1" applyBorder="1" applyAlignment="1">
      <alignment horizontal="center" vertical="center"/>
    </xf>
    <xf numFmtId="12" fontId="17" fillId="0" borderId="42" xfId="0" applyNumberFormat="1" applyFont="1" applyBorder="1" applyAlignment="1">
      <alignment horizontal="center" vertical="center"/>
    </xf>
    <xf numFmtId="20" fontId="17" fillId="0" borderId="42" xfId="0" applyNumberFormat="1" applyFont="1" applyBorder="1" applyAlignment="1">
      <alignment horizontal="center" vertical="center"/>
    </xf>
    <xf numFmtId="0" fontId="17" fillId="0" borderId="42" xfId="0" applyFont="1" applyBorder="1"/>
    <xf numFmtId="0" fontId="16" fillId="0" borderId="42" xfId="0" applyFont="1" applyBorder="1" applyAlignment="1">
      <alignment vertical="top" wrapText="1"/>
    </xf>
    <xf numFmtId="0" fontId="10" fillId="2" borderId="42" xfId="0" applyFont="1" applyFill="1" applyBorder="1" applyAlignment="1">
      <alignment horizontal="center" vertical="top" wrapText="1"/>
    </xf>
    <xf numFmtId="0" fontId="10" fillId="2" borderId="42" xfId="0" applyFont="1" applyFill="1" applyBorder="1" applyAlignment="1">
      <alignment vertical="top" wrapText="1"/>
    </xf>
    <xf numFmtId="165" fontId="10" fillId="2" borderId="45" xfId="11" applyFont="1" applyFill="1" applyBorder="1" applyAlignment="1">
      <alignment vertical="top"/>
    </xf>
    <xf numFmtId="9" fontId="8" fillId="2" borderId="42" xfId="0" applyNumberFormat="1" applyFont="1" applyFill="1" applyBorder="1" applyAlignment="1">
      <alignment horizontal="center" vertical="top"/>
    </xf>
    <xf numFmtId="165" fontId="10" fillId="2" borderId="44" xfId="11" applyFont="1" applyFill="1" applyBorder="1" applyAlignment="1">
      <alignment vertical="top"/>
    </xf>
    <xf numFmtId="165" fontId="9" fillId="2" borderId="42" xfId="1" applyFont="1" applyFill="1" applyBorder="1" applyAlignment="1">
      <alignment horizontal="center" vertical="top" wrapText="1"/>
    </xf>
    <xf numFmtId="165" fontId="9" fillId="2" borderId="44" xfId="1" applyFont="1" applyFill="1" applyBorder="1" applyAlignment="1">
      <alignment horizontal="center" vertical="top"/>
    </xf>
    <xf numFmtId="0" fontId="17" fillId="0" borderId="20" xfId="0" applyFont="1" applyBorder="1" applyAlignment="1">
      <alignment horizontal="center" vertical="top"/>
    </xf>
    <xf numFmtId="12" fontId="17" fillId="0" borderId="20" xfId="0" applyNumberFormat="1" applyFont="1" applyBorder="1" applyAlignment="1">
      <alignment horizontal="center" vertical="top"/>
    </xf>
    <xf numFmtId="49" fontId="17" fillId="0" borderId="20" xfId="0" applyNumberFormat="1" applyFont="1" applyBorder="1" applyAlignment="1">
      <alignment horizontal="center" vertical="top"/>
    </xf>
    <xf numFmtId="0" fontId="17" fillId="0" borderId="20" xfId="0" applyFont="1" applyBorder="1" applyAlignment="1">
      <alignment vertical="top" wrapText="1"/>
    </xf>
    <xf numFmtId="0" fontId="17" fillId="0" borderId="45" xfId="0" applyFont="1" applyBorder="1" applyAlignment="1">
      <alignment vertical="top" wrapText="1"/>
    </xf>
    <xf numFmtId="0" fontId="9" fillId="0" borderId="42" xfId="0" applyNumberFormat="1" applyFont="1" applyFill="1" applyBorder="1" applyAlignment="1">
      <alignment horizontal="center" vertical="top" wrapText="1"/>
    </xf>
    <xf numFmtId="165" fontId="9" fillId="2" borderId="42" xfId="1" applyFont="1" applyFill="1" applyBorder="1" applyAlignment="1">
      <alignment vertical="top"/>
    </xf>
    <xf numFmtId="165" fontId="9" fillId="2" borderId="42" xfId="1" applyFont="1" applyFill="1" applyBorder="1" applyAlignment="1">
      <alignment horizontal="center" vertical="top"/>
    </xf>
    <xf numFmtId="0" fontId="8" fillId="0" borderId="46" xfId="0" applyFont="1" applyFill="1" applyBorder="1" applyAlignment="1">
      <alignment horizontal="center" vertical="top" wrapText="1"/>
    </xf>
    <xf numFmtId="0" fontId="17" fillId="0" borderId="47" xfId="0" applyFont="1" applyBorder="1" applyAlignment="1">
      <alignment horizontal="center" vertical="top"/>
    </xf>
    <xf numFmtId="12" fontId="17" fillId="0" borderId="47" xfId="0" applyNumberFormat="1" applyFont="1" applyBorder="1" applyAlignment="1">
      <alignment horizontal="center" vertical="top"/>
    </xf>
    <xf numFmtId="49" fontId="17" fillId="0" borderId="47" xfId="0" applyNumberFormat="1" applyFont="1" applyBorder="1" applyAlignment="1">
      <alignment horizontal="center" vertical="top"/>
    </xf>
    <xf numFmtId="0" fontId="17" fillId="0" borderId="47" xfId="0" applyFont="1" applyBorder="1" applyAlignment="1">
      <alignment vertical="top" wrapText="1"/>
    </xf>
    <xf numFmtId="0" fontId="8" fillId="0" borderId="48" xfId="0" applyFont="1" applyFill="1" applyBorder="1" applyAlignment="1">
      <alignment horizontal="center" vertical="top" wrapText="1"/>
    </xf>
    <xf numFmtId="0" fontId="8" fillId="0" borderId="27" xfId="0" applyFont="1" applyFill="1" applyBorder="1" applyAlignment="1">
      <alignment horizontal="center" vertical="top" wrapText="1"/>
    </xf>
    <xf numFmtId="0" fontId="9" fillId="0" borderId="27" xfId="0" applyFont="1" applyFill="1" applyBorder="1" applyAlignment="1">
      <alignment horizontal="center" vertical="top" wrapText="1"/>
    </xf>
    <xf numFmtId="165" fontId="10" fillId="0" borderId="27" xfId="1" applyFont="1" applyFill="1" applyBorder="1" applyAlignment="1">
      <alignment horizontal="left" vertical="center" wrapText="1"/>
    </xf>
    <xf numFmtId="165" fontId="9" fillId="0" borderId="27" xfId="1" applyFont="1" applyFill="1" applyBorder="1" applyAlignment="1">
      <alignment horizontal="center" vertical="top" wrapText="1"/>
    </xf>
    <xf numFmtId="165" fontId="10" fillId="0" borderId="27" xfId="1" applyFont="1" applyFill="1" applyBorder="1" applyAlignment="1">
      <alignment vertical="top" wrapText="1"/>
    </xf>
    <xf numFmtId="165" fontId="10" fillId="3" borderId="36" xfId="1" applyFont="1" applyFill="1" applyBorder="1" applyAlignment="1">
      <alignment vertical="top"/>
    </xf>
    <xf numFmtId="0" fontId="17" fillId="0" borderId="20" xfId="0" applyFont="1" applyBorder="1" applyAlignment="1">
      <alignment horizontal="left" vertical="top" wrapText="1"/>
    </xf>
    <xf numFmtId="165" fontId="9" fillId="0" borderId="20" xfId="1" applyFont="1" applyFill="1" applyBorder="1" applyAlignment="1">
      <alignment horizontal="center" vertical="center" wrapText="1"/>
    </xf>
    <xf numFmtId="165" fontId="10" fillId="0" borderId="0" xfId="1" applyFont="1" applyFill="1" applyAlignment="1">
      <alignment horizontal="center" vertical="top"/>
    </xf>
    <xf numFmtId="0" fontId="10" fillId="3" borderId="39" xfId="0" applyFont="1" applyFill="1" applyBorder="1" applyAlignment="1">
      <alignment vertical="top"/>
    </xf>
    <xf numFmtId="0" fontId="10" fillId="3" borderId="4" xfId="0" applyFont="1" applyFill="1" applyBorder="1" applyAlignment="1">
      <alignment vertical="top"/>
    </xf>
    <xf numFmtId="0" fontId="10" fillId="3" borderId="4" xfId="0" applyFont="1" applyFill="1" applyBorder="1" applyAlignment="1">
      <alignment horizontal="center" vertical="center"/>
    </xf>
    <xf numFmtId="0" fontId="9" fillId="3" borderId="4" xfId="0" applyFont="1" applyFill="1" applyBorder="1" applyAlignment="1">
      <alignment horizontal="center" vertical="center"/>
    </xf>
    <xf numFmtId="0" fontId="10" fillId="3" borderId="4" xfId="0" applyFont="1" applyFill="1" applyBorder="1" applyAlignment="1">
      <alignment horizontal="center" vertical="top"/>
    </xf>
    <xf numFmtId="0" fontId="10" fillId="3" borderId="4" xfId="0" applyFont="1" applyFill="1" applyBorder="1" applyAlignment="1">
      <alignment horizontal="left" vertical="center" wrapText="1"/>
    </xf>
    <xf numFmtId="0" fontId="10" fillId="3" borderId="4" xfId="0" applyNumberFormat="1" applyFont="1" applyFill="1" applyBorder="1" applyAlignment="1">
      <alignment horizontal="center" vertical="top" wrapText="1"/>
    </xf>
    <xf numFmtId="165" fontId="10" fillId="3" borderId="4" xfId="1" applyFont="1" applyFill="1" applyBorder="1" applyAlignment="1">
      <alignment vertical="top"/>
    </xf>
    <xf numFmtId="41" fontId="9" fillId="3" borderId="4" xfId="1" applyNumberFormat="1" applyFont="1" applyFill="1" applyBorder="1" applyAlignment="1">
      <alignment vertical="top" wrapText="1"/>
    </xf>
    <xf numFmtId="165" fontId="10" fillId="3" borderId="33" xfId="1" applyFont="1" applyFill="1" applyBorder="1" applyAlignment="1">
      <alignment vertical="top"/>
    </xf>
    <xf numFmtId="0" fontId="19" fillId="3" borderId="27" xfId="0" applyFont="1" applyFill="1" applyBorder="1" applyAlignment="1">
      <alignment horizontal="left" vertical="top" wrapText="1"/>
    </xf>
    <xf numFmtId="12" fontId="16" fillId="0" borderId="9" xfId="0" applyNumberFormat="1" applyFont="1" applyBorder="1" applyAlignment="1">
      <alignment horizontal="center" vertical="top"/>
    </xf>
    <xf numFmtId="49" fontId="16" fillId="0" borderId="9" xfId="0" applyNumberFormat="1" applyFont="1" applyBorder="1" applyAlignment="1">
      <alignment horizontal="center" vertical="top"/>
    </xf>
    <xf numFmtId="12" fontId="16" fillId="0" borderId="27" xfId="0" applyNumberFormat="1" applyFont="1" applyBorder="1" applyAlignment="1">
      <alignment horizontal="center" vertical="top"/>
    </xf>
    <xf numFmtId="0" fontId="17" fillId="0" borderId="20" xfId="0" applyFont="1" applyBorder="1" applyAlignment="1">
      <alignment horizontal="center" vertical="center"/>
    </xf>
    <xf numFmtId="20" fontId="17" fillId="0" borderId="20" xfId="0" applyNumberFormat="1" applyFont="1" applyBorder="1" applyAlignment="1">
      <alignment horizontal="center" vertical="center"/>
    </xf>
    <xf numFmtId="0" fontId="16" fillId="0" borderId="20" xfId="0" applyFont="1" applyBorder="1" applyAlignment="1">
      <alignment vertical="top" wrapText="1"/>
    </xf>
    <xf numFmtId="49" fontId="16" fillId="0" borderId="50" xfId="0" applyNumberFormat="1" applyFont="1" applyBorder="1" applyAlignment="1">
      <alignment horizontal="left" vertical="top" wrapText="1"/>
    </xf>
    <xf numFmtId="165" fontId="10" fillId="0" borderId="20" xfId="1" applyFont="1" applyFill="1" applyBorder="1" applyAlignment="1">
      <alignment vertical="top" wrapText="1"/>
    </xf>
    <xf numFmtId="165" fontId="10" fillId="0" borderId="28" xfId="1" applyFont="1" applyFill="1" applyBorder="1" applyAlignment="1">
      <alignment vertical="top" wrapText="1"/>
    </xf>
    <xf numFmtId="165" fontId="8" fillId="0" borderId="29" xfId="0" applyNumberFormat="1" applyFont="1" applyBorder="1" applyAlignment="1">
      <alignment vertical="top"/>
    </xf>
    <xf numFmtId="165" fontId="7" fillId="0" borderId="29" xfId="0" applyNumberFormat="1" applyFont="1" applyBorder="1" applyAlignment="1">
      <alignment vertical="top"/>
    </xf>
    <xf numFmtId="0" fontId="18" fillId="0" borderId="9" xfId="0" applyNumberFormat="1" applyFont="1" applyBorder="1" applyAlignment="1">
      <alignment horizontal="center" vertical="top"/>
    </xf>
    <xf numFmtId="49" fontId="17" fillId="0" borderId="50" xfId="0" applyNumberFormat="1" applyFont="1" applyBorder="1" applyAlignment="1">
      <alignment horizontal="left" vertical="top" wrapText="1"/>
    </xf>
    <xf numFmtId="0" fontId="8" fillId="0" borderId="51" xfId="0" applyFont="1" applyFill="1" applyBorder="1" applyAlignment="1">
      <alignment horizontal="center" vertical="top" wrapText="1"/>
    </xf>
    <xf numFmtId="0" fontId="17" fillId="0" borderId="19" xfId="0" applyFont="1" applyBorder="1" applyAlignment="1">
      <alignment horizontal="center" vertical="top"/>
    </xf>
    <xf numFmtId="12" fontId="17" fillId="0" borderId="19" xfId="0" applyNumberFormat="1" applyFont="1" applyBorder="1" applyAlignment="1">
      <alignment horizontal="center" vertical="top"/>
    </xf>
    <xf numFmtId="49" fontId="17" fillId="0" borderId="19" xfId="0" applyNumberFormat="1" applyFont="1" applyBorder="1" applyAlignment="1">
      <alignment horizontal="center" vertical="top"/>
    </xf>
    <xf numFmtId="0" fontId="17" fillId="0" borderId="4" xfId="0" applyFont="1" applyBorder="1"/>
    <xf numFmtId="0" fontId="10" fillId="2" borderId="47" xfId="0" applyFont="1" applyFill="1" applyBorder="1" applyAlignment="1">
      <alignment horizontal="center" vertical="top" wrapText="1"/>
    </xf>
    <xf numFmtId="0" fontId="10" fillId="2" borderId="47" xfId="0" applyFont="1" applyFill="1" applyBorder="1" applyAlignment="1">
      <alignment vertical="top" wrapText="1"/>
    </xf>
    <xf numFmtId="0" fontId="10" fillId="2" borderId="47" xfId="0" applyNumberFormat="1" applyFont="1" applyFill="1" applyBorder="1" applyAlignment="1">
      <alignment horizontal="center" vertical="top" wrapText="1"/>
    </xf>
    <xf numFmtId="165" fontId="10" fillId="2" borderId="47" xfId="11" applyFont="1" applyFill="1" applyBorder="1" applyAlignment="1">
      <alignment vertical="top"/>
    </xf>
    <xf numFmtId="165" fontId="9" fillId="0" borderId="47" xfId="1" applyFont="1" applyFill="1" applyBorder="1" applyAlignment="1">
      <alignment horizontal="center" vertical="top" wrapText="1"/>
    </xf>
    <xf numFmtId="9" fontId="8" fillId="2" borderId="47" xfId="0" applyNumberFormat="1" applyFont="1" applyFill="1" applyBorder="1" applyAlignment="1">
      <alignment horizontal="center" vertical="top"/>
    </xf>
    <xf numFmtId="0" fontId="17" fillId="0" borderId="40" xfId="0" applyFont="1" applyBorder="1" applyAlignment="1">
      <alignment vertical="top" wrapText="1"/>
    </xf>
    <xf numFmtId="43" fontId="9" fillId="2" borderId="9" xfId="7" applyFont="1" applyFill="1" applyBorder="1" applyAlignment="1">
      <alignment horizontal="left" vertical="top"/>
    </xf>
    <xf numFmtId="165" fontId="9" fillId="2" borderId="20" xfId="1" applyFont="1" applyFill="1" applyBorder="1" applyAlignment="1">
      <alignment horizontal="left" vertical="top"/>
    </xf>
    <xf numFmtId="165" fontId="9" fillId="2" borderId="9" xfId="1" applyFont="1" applyFill="1" applyBorder="1" applyAlignment="1">
      <alignment horizontal="left" vertical="top"/>
    </xf>
    <xf numFmtId="165" fontId="9" fillId="2" borderId="29" xfId="1" applyFont="1" applyFill="1" applyBorder="1" applyAlignment="1">
      <alignment horizontal="left" vertical="top"/>
    </xf>
    <xf numFmtId="165" fontId="9" fillId="2" borderId="20" xfId="1" applyFont="1" applyFill="1" applyBorder="1" applyAlignment="1">
      <alignment horizontal="left" vertical="top" wrapText="1"/>
    </xf>
    <xf numFmtId="43" fontId="9" fillId="0" borderId="20" xfId="7" applyFont="1" applyFill="1" applyBorder="1" applyAlignment="1">
      <alignment horizontal="left" vertical="top" wrapText="1"/>
    </xf>
    <xf numFmtId="165" fontId="9" fillId="0" borderId="50" xfId="1" applyFont="1" applyFill="1" applyBorder="1" applyAlignment="1">
      <alignment horizontal="left" vertical="top" wrapText="1"/>
    </xf>
    <xf numFmtId="165" fontId="9" fillId="0" borderId="28" xfId="1" applyFont="1" applyFill="1" applyBorder="1" applyAlignment="1">
      <alignment vertical="top" wrapText="1"/>
    </xf>
    <xf numFmtId="0" fontId="9" fillId="2" borderId="9" xfId="0" applyFont="1" applyFill="1" applyBorder="1" applyAlignment="1">
      <alignment horizontal="center" vertical="top"/>
    </xf>
    <xf numFmtId="0" fontId="15" fillId="2" borderId="20" xfId="0" applyFont="1" applyFill="1" applyBorder="1" applyAlignment="1">
      <alignment vertical="top" wrapText="1"/>
    </xf>
    <xf numFmtId="165" fontId="15" fillId="2" borderId="23" xfId="1" applyFont="1" applyFill="1" applyBorder="1" applyAlignment="1">
      <alignment horizontal="center" vertical="top" wrapText="1"/>
    </xf>
    <xf numFmtId="165" fontId="10" fillId="2" borderId="49" xfId="11" applyFont="1" applyFill="1" applyBorder="1" applyAlignment="1">
      <alignment vertical="top"/>
    </xf>
    <xf numFmtId="165" fontId="4" fillId="0" borderId="0" xfId="0" applyNumberFormat="1" applyFont="1" applyFill="1" applyAlignment="1">
      <alignment vertical="top"/>
    </xf>
    <xf numFmtId="165" fontId="4" fillId="0" borderId="0" xfId="0" applyNumberFormat="1" applyFont="1" applyAlignment="1">
      <alignment vertical="top" wrapText="1"/>
    </xf>
    <xf numFmtId="9" fontId="9" fillId="2" borderId="20" xfId="1" applyNumberFormat="1" applyFont="1" applyFill="1" applyBorder="1" applyAlignment="1">
      <alignment horizontal="left" vertical="top" wrapText="1"/>
    </xf>
    <xf numFmtId="0" fontId="17" fillId="0" borderId="35" xfId="0" applyFont="1" applyBorder="1" applyAlignment="1">
      <alignment horizontal="center" vertical="top"/>
    </xf>
    <xf numFmtId="12" fontId="17" fillId="0" borderId="35" xfId="0" applyNumberFormat="1" applyFont="1" applyBorder="1" applyAlignment="1">
      <alignment horizontal="center" vertical="top"/>
    </xf>
    <xf numFmtId="49" fontId="17" fillId="0" borderId="35" xfId="0" applyNumberFormat="1" applyFont="1" applyBorder="1" applyAlignment="1">
      <alignment horizontal="center" vertical="top"/>
    </xf>
    <xf numFmtId="0" fontId="9" fillId="2" borderId="35" xfId="0" applyFont="1" applyFill="1" applyBorder="1" applyAlignment="1">
      <alignment vertical="top" wrapText="1"/>
    </xf>
    <xf numFmtId="0" fontId="9" fillId="2" borderId="35" xfId="0" applyFont="1" applyFill="1" applyBorder="1" applyAlignment="1">
      <alignment horizontal="left" vertical="top" wrapText="1"/>
    </xf>
    <xf numFmtId="0" fontId="8" fillId="0" borderId="4" xfId="0" applyFont="1" applyFill="1" applyBorder="1" applyAlignment="1">
      <alignment horizontal="center" vertical="top" wrapText="1"/>
    </xf>
    <xf numFmtId="0" fontId="9" fillId="0" borderId="4" xfId="0" applyFont="1" applyFill="1" applyBorder="1" applyAlignment="1">
      <alignment horizontal="center" vertical="top" wrapText="1"/>
    </xf>
    <xf numFmtId="9" fontId="10" fillId="0" borderId="9" xfId="0" applyNumberFormat="1" applyFont="1" applyFill="1" applyBorder="1" applyAlignment="1">
      <alignment horizontal="center" vertical="top" wrapText="1"/>
    </xf>
    <xf numFmtId="9" fontId="7" fillId="2" borderId="9" xfId="0" applyNumberFormat="1" applyFont="1" applyFill="1" applyBorder="1" applyAlignment="1">
      <alignment horizontal="center" vertical="top"/>
    </xf>
    <xf numFmtId="9" fontId="10" fillId="0" borderId="27" xfId="0" applyNumberFormat="1" applyFont="1" applyFill="1" applyBorder="1" applyAlignment="1">
      <alignment horizontal="center" vertical="top" wrapText="1"/>
    </xf>
    <xf numFmtId="12" fontId="16" fillId="0" borderId="9" xfId="0" applyNumberFormat="1" applyFont="1" applyBorder="1" applyAlignment="1">
      <alignment horizontal="left" vertical="top"/>
    </xf>
    <xf numFmtId="49" fontId="16" fillId="0" borderId="9" xfId="0" applyNumberFormat="1" applyFont="1" applyBorder="1" applyAlignment="1">
      <alignment horizontal="left" vertical="top"/>
    </xf>
    <xf numFmtId="0" fontId="9" fillId="0" borderId="9" xfId="0" applyFont="1" applyFill="1" applyBorder="1" applyAlignment="1">
      <alignment horizontal="left" vertical="top" wrapText="1"/>
    </xf>
    <xf numFmtId="9" fontId="10" fillId="0" borderId="9" xfId="1" applyNumberFormat="1" applyFont="1" applyFill="1" applyBorder="1" applyAlignment="1">
      <alignment horizontal="center" vertical="top" wrapText="1"/>
    </xf>
    <xf numFmtId="9" fontId="10" fillId="2" borderId="9" xfId="0" applyNumberFormat="1" applyFont="1" applyFill="1" applyBorder="1" applyAlignment="1">
      <alignment horizontal="center" vertical="top"/>
    </xf>
    <xf numFmtId="9" fontId="9" fillId="2" borderId="9" xfId="0" applyNumberFormat="1" applyFont="1" applyFill="1" applyBorder="1" applyAlignment="1">
      <alignment horizontal="center" vertical="top" wrapText="1"/>
    </xf>
    <xf numFmtId="9" fontId="10" fillId="0" borderId="9" xfId="0" applyNumberFormat="1" applyFont="1" applyFill="1" applyBorder="1" applyAlignment="1">
      <alignment vertical="top"/>
    </xf>
    <xf numFmtId="0" fontId="10" fillId="0" borderId="9" xfId="0" applyFont="1" applyFill="1" applyBorder="1" applyAlignment="1">
      <alignment vertical="top" wrapText="1"/>
    </xf>
    <xf numFmtId="165" fontId="9" fillId="2" borderId="49" xfId="1" applyFont="1" applyFill="1" applyBorder="1" applyAlignment="1">
      <alignment horizontal="center" vertical="top"/>
    </xf>
    <xf numFmtId="0" fontId="19" fillId="3" borderId="4" xfId="0" applyFont="1" applyFill="1" applyBorder="1" applyAlignment="1">
      <alignment horizontal="left" vertical="top" wrapText="1"/>
    </xf>
    <xf numFmtId="0" fontId="10" fillId="3" borderId="2" xfId="0" applyFont="1" applyFill="1" applyBorder="1" applyAlignment="1">
      <alignment horizontal="left" vertical="center" wrapText="1"/>
    </xf>
    <xf numFmtId="0" fontId="10" fillId="3" borderId="2" xfId="0" applyFont="1" applyFill="1" applyBorder="1" applyAlignment="1">
      <alignment horizontal="center" vertical="top"/>
    </xf>
    <xf numFmtId="165" fontId="10" fillId="3" borderId="2" xfId="1" applyFont="1" applyFill="1" applyBorder="1" applyAlignment="1">
      <alignment vertical="top"/>
    </xf>
    <xf numFmtId="41" fontId="9" fillId="3" borderId="2" xfId="1" applyNumberFormat="1" applyFont="1" applyFill="1" applyBorder="1" applyAlignment="1">
      <alignment vertical="top" wrapText="1"/>
    </xf>
    <xf numFmtId="165" fontId="10" fillId="3" borderId="52" xfId="1" applyFont="1" applyFill="1" applyBorder="1" applyAlignment="1">
      <alignment vertical="top"/>
    </xf>
    <xf numFmtId="9" fontId="10" fillId="3" borderId="2" xfId="0" applyNumberFormat="1" applyFont="1" applyFill="1" applyBorder="1" applyAlignment="1">
      <alignment horizontal="center" vertical="top" wrapText="1"/>
    </xf>
    <xf numFmtId="0" fontId="10" fillId="3" borderId="53" xfId="0" applyFont="1" applyFill="1" applyBorder="1" applyAlignment="1">
      <alignment horizontal="left" vertical="center" wrapText="1"/>
    </xf>
    <xf numFmtId="0" fontId="10" fillId="3" borderId="53" xfId="0" applyFont="1" applyFill="1" applyBorder="1" applyAlignment="1">
      <alignment horizontal="center" vertical="top"/>
    </xf>
    <xf numFmtId="165" fontId="10" fillId="3" borderId="53" xfId="1" applyFont="1" applyFill="1" applyBorder="1" applyAlignment="1">
      <alignment vertical="top"/>
    </xf>
    <xf numFmtId="41" fontId="9" fillId="3" borderId="53" xfId="1" applyNumberFormat="1" applyFont="1" applyFill="1" applyBorder="1" applyAlignment="1">
      <alignment vertical="top" wrapText="1"/>
    </xf>
    <xf numFmtId="165" fontId="10" fillId="3" borderId="54" xfId="1" applyFont="1" applyFill="1" applyBorder="1" applyAlignment="1">
      <alignment vertical="top"/>
    </xf>
    <xf numFmtId="165" fontId="9" fillId="3" borderId="2" xfId="1" applyFont="1" applyFill="1" applyBorder="1" applyAlignment="1">
      <alignment horizontal="center" vertical="center" wrapText="1"/>
    </xf>
    <xf numFmtId="165" fontId="9" fillId="2" borderId="19" xfId="1" applyFont="1" applyFill="1" applyBorder="1" applyAlignment="1">
      <alignment horizontal="center" vertical="top" wrapText="1"/>
    </xf>
    <xf numFmtId="1" fontId="9" fillId="2" borderId="9" xfId="11" applyNumberFormat="1" applyFont="1" applyFill="1" applyBorder="1" applyAlignment="1">
      <alignment vertical="top"/>
    </xf>
    <xf numFmtId="165" fontId="10" fillId="2" borderId="42" xfId="11" applyFont="1" applyFill="1" applyBorder="1" applyAlignment="1">
      <alignment vertical="top"/>
    </xf>
    <xf numFmtId="165" fontId="9" fillId="2" borderId="40" xfId="1" applyFont="1" applyFill="1" applyBorder="1" applyAlignment="1">
      <alignment horizontal="left" vertical="center" wrapText="1"/>
    </xf>
    <xf numFmtId="0" fontId="10" fillId="0" borderId="0" xfId="0" applyFont="1" applyFill="1" applyAlignment="1">
      <alignment horizontal="right" vertical="top"/>
    </xf>
    <xf numFmtId="165" fontId="10" fillId="0" borderId="0" xfId="0" applyNumberFormat="1" applyFont="1" applyFill="1" applyBorder="1" applyAlignment="1">
      <alignment vertical="top"/>
    </xf>
    <xf numFmtId="0" fontId="10" fillId="0" borderId="0" xfId="0" applyFont="1" applyFill="1" applyBorder="1" applyAlignment="1">
      <alignment vertical="top"/>
    </xf>
    <xf numFmtId="165" fontId="9" fillId="2" borderId="29" xfId="11" applyFont="1" applyFill="1" applyBorder="1" applyAlignment="1">
      <alignment vertical="top" wrapText="1"/>
    </xf>
    <xf numFmtId="12" fontId="17" fillId="0" borderId="9" xfId="0" quotePrefix="1" applyNumberFormat="1" applyFont="1" applyBorder="1" applyAlignment="1">
      <alignment horizontal="center" vertical="top"/>
    </xf>
    <xf numFmtId="165" fontId="10" fillId="0" borderId="9" xfId="1" applyFont="1" applyFill="1" applyBorder="1" applyAlignment="1">
      <alignment horizontal="left" vertical="top" wrapText="1"/>
    </xf>
    <xf numFmtId="165" fontId="12" fillId="0" borderId="9" xfId="1" applyFont="1" applyFill="1" applyBorder="1" applyAlignment="1">
      <alignment horizontal="center" vertical="top" wrapText="1"/>
    </xf>
    <xf numFmtId="9" fontId="7" fillId="2" borderId="47" xfId="0" applyNumberFormat="1" applyFont="1" applyFill="1" applyBorder="1" applyAlignment="1">
      <alignment horizontal="center" vertical="top"/>
    </xf>
    <xf numFmtId="165" fontId="10" fillId="0" borderId="49" xfId="1" applyFont="1" applyFill="1" applyBorder="1" applyAlignment="1">
      <alignment vertical="top" wrapText="1"/>
    </xf>
    <xf numFmtId="165" fontId="9" fillId="2" borderId="19" xfId="1" applyFont="1" applyFill="1" applyBorder="1" applyAlignment="1">
      <alignment vertical="top" wrapText="1"/>
    </xf>
    <xf numFmtId="165" fontId="9" fillId="2" borderId="55" xfId="1" applyFont="1" applyFill="1" applyBorder="1" applyAlignment="1">
      <alignment vertical="top" wrapText="1"/>
    </xf>
    <xf numFmtId="9" fontId="10" fillId="2" borderId="9" xfId="0" applyNumberFormat="1" applyFont="1" applyFill="1" applyBorder="1" applyAlignment="1">
      <alignment horizontal="center" vertical="top" wrapText="1"/>
    </xf>
    <xf numFmtId="9" fontId="10" fillId="2" borderId="42" xfId="0" applyNumberFormat="1" applyFont="1" applyFill="1" applyBorder="1" applyAlignment="1">
      <alignment horizontal="center" vertical="top" wrapText="1"/>
    </xf>
    <xf numFmtId="0" fontId="7" fillId="0" borderId="51" xfId="0" applyFont="1" applyFill="1" applyBorder="1" applyAlignment="1">
      <alignment horizontal="center" vertical="center" wrapText="1"/>
    </xf>
    <xf numFmtId="0" fontId="17" fillId="0" borderId="19" xfId="0" applyFont="1" applyBorder="1" applyAlignment="1">
      <alignment horizontal="center" vertical="center"/>
    </xf>
    <xf numFmtId="12" fontId="17" fillId="0" borderId="19" xfId="0" applyNumberFormat="1" applyFont="1" applyBorder="1" applyAlignment="1">
      <alignment horizontal="center" vertical="center"/>
    </xf>
    <xf numFmtId="49" fontId="17" fillId="0" borderId="19" xfId="0" applyNumberFormat="1" applyFont="1" applyBorder="1" applyAlignment="1">
      <alignment horizontal="center" vertical="center"/>
    </xf>
    <xf numFmtId="165" fontId="9" fillId="0" borderId="19" xfId="1" applyFont="1" applyFill="1" applyBorder="1" applyAlignment="1">
      <alignment horizontal="center" vertical="top" wrapText="1"/>
    </xf>
    <xf numFmtId="165" fontId="13" fillId="0" borderId="56" xfId="1" applyFont="1" applyFill="1" applyBorder="1" applyAlignment="1">
      <alignment vertical="top"/>
    </xf>
    <xf numFmtId="165" fontId="10" fillId="2" borderId="9" xfId="1" applyFont="1" applyFill="1" applyBorder="1" applyAlignment="1">
      <alignment horizontal="center" vertical="top"/>
    </xf>
    <xf numFmtId="0" fontId="9" fillId="0" borderId="4" xfId="0" applyNumberFormat="1" applyFont="1" applyFill="1" applyBorder="1" applyAlignment="1">
      <alignment horizontal="center" vertical="top" wrapText="1"/>
    </xf>
    <xf numFmtId="165" fontId="9" fillId="0" borderId="57" xfId="1" applyFont="1" applyFill="1" applyBorder="1" applyAlignment="1">
      <alignment horizontal="center" vertical="top" wrapText="1"/>
    </xf>
    <xf numFmtId="165" fontId="9" fillId="2" borderId="56" xfId="0" applyNumberFormat="1" applyFont="1" applyFill="1" applyBorder="1" applyAlignment="1">
      <alignment vertical="top"/>
    </xf>
    <xf numFmtId="165" fontId="10" fillId="2" borderId="20" xfId="11" applyFont="1" applyFill="1" applyBorder="1" applyAlignment="1">
      <alignment vertical="top"/>
    </xf>
    <xf numFmtId="9" fontId="9" fillId="2" borderId="4" xfId="0" applyNumberFormat="1" applyFont="1" applyFill="1" applyBorder="1" applyAlignment="1">
      <alignment horizontal="center" vertical="top" wrapText="1"/>
    </xf>
    <xf numFmtId="0" fontId="9" fillId="2" borderId="19" xfId="0" applyNumberFormat="1" applyFont="1" applyFill="1" applyBorder="1" applyAlignment="1">
      <alignment horizontal="center" vertical="top" wrapText="1"/>
    </xf>
    <xf numFmtId="0" fontId="15" fillId="2" borderId="35" xfId="0" applyFont="1" applyFill="1" applyBorder="1" applyAlignment="1">
      <alignment vertical="top" wrapText="1"/>
    </xf>
    <xf numFmtId="165" fontId="9" fillId="2" borderId="35" xfId="1" applyFont="1" applyFill="1" applyBorder="1" applyAlignment="1">
      <alignment horizontal="center" vertical="top" wrapText="1"/>
    </xf>
    <xf numFmtId="165" fontId="9" fillId="2" borderId="35" xfId="11" applyFont="1" applyFill="1" applyBorder="1" applyAlignment="1">
      <alignment vertical="top"/>
    </xf>
    <xf numFmtId="165" fontId="15" fillId="2" borderId="58" xfId="1" applyFont="1" applyFill="1" applyBorder="1" applyAlignment="1">
      <alignment horizontal="center" vertical="top" wrapText="1"/>
    </xf>
    <xf numFmtId="165" fontId="15" fillId="2" borderId="59" xfId="11" applyFont="1" applyFill="1" applyBorder="1" applyAlignment="1">
      <alignment vertical="top"/>
    </xf>
    <xf numFmtId="165" fontId="9" fillId="2" borderId="60" xfId="11" applyFont="1" applyFill="1" applyBorder="1" applyAlignment="1">
      <alignment vertical="top"/>
    </xf>
    <xf numFmtId="0" fontId="9" fillId="2" borderId="20" xfId="0" applyFont="1" applyFill="1" applyBorder="1" applyAlignment="1">
      <alignment horizontal="left" vertical="top" wrapText="1"/>
    </xf>
    <xf numFmtId="0" fontId="10" fillId="2" borderId="18" xfId="0" applyFont="1" applyFill="1" applyBorder="1" applyAlignment="1">
      <alignment horizontal="center" vertical="center"/>
    </xf>
    <xf numFmtId="0" fontId="10" fillId="0" borderId="0" xfId="2" applyFont="1" applyFill="1" applyAlignment="1">
      <alignment horizontal="center" vertical="top"/>
    </xf>
    <xf numFmtId="165" fontId="9" fillId="2" borderId="61" xfId="1" applyFont="1" applyFill="1" applyBorder="1" applyAlignment="1">
      <alignment vertical="top" wrapText="1"/>
    </xf>
    <xf numFmtId="165" fontId="9" fillId="2" borderId="21" xfId="1" applyFont="1" applyFill="1" applyBorder="1" applyAlignment="1">
      <alignment horizontal="left" vertical="top"/>
    </xf>
    <xf numFmtId="43" fontId="9" fillId="2" borderId="19" xfId="7" applyFont="1" applyFill="1" applyBorder="1" applyAlignment="1">
      <alignment vertical="top" wrapText="1"/>
    </xf>
    <xf numFmtId="0" fontId="9" fillId="2" borderId="19" xfId="0" applyFont="1" applyFill="1" applyBorder="1" applyAlignment="1">
      <alignment vertical="top" wrapText="1"/>
    </xf>
    <xf numFmtId="9" fontId="9" fillId="2" borderId="19" xfId="0" applyNumberFormat="1" applyFont="1" applyFill="1" applyBorder="1" applyAlignment="1">
      <alignment horizontal="center" vertical="top"/>
    </xf>
    <xf numFmtId="49" fontId="17" fillId="0" borderId="9" xfId="0" applyNumberFormat="1" applyFont="1" applyBorder="1" applyAlignment="1">
      <alignment horizontal="center" vertical="top"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0" fillId="2" borderId="1"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1" xfId="2" applyNumberFormat="1" applyFont="1" applyFill="1" applyBorder="1" applyAlignment="1">
      <alignment horizontal="center" vertical="center" wrapText="1"/>
    </xf>
    <xf numFmtId="0" fontId="10" fillId="2" borderId="3" xfId="2" applyNumberFormat="1" applyFont="1" applyFill="1" applyBorder="1" applyAlignment="1">
      <alignment horizontal="center" vertical="center" wrapText="1"/>
    </xf>
    <xf numFmtId="165" fontId="10" fillId="2" borderId="1" xfId="1" applyFont="1" applyFill="1" applyBorder="1" applyAlignment="1">
      <alignment horizontal="center" vertical="center" wrapText="1"/>
    </xf>
    <xf numFmtId="165" fontId="10" fillId="2" borderId="3" xfId="1" applyFont="1" applyFill="1" applyBorder="1" applyAlignment="1">
      <alignment horizontal="center" vertical="center" wrapText="1"/>
    </xf>
    <xf numFmtId="0" fontId="14" fillId="0" borderId="27"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0" fillId="0" borderId="0" xfId="2" applyFont="1" applyFill="1" applyAlignment="1">
      <alignment horizontal="center" vertical="top"/>
    </xf>
    <xf numFmtId="0" fontId="10" fillId="0" borderId="0" xfId="2" applyFont="1" applyFill="1" applyAlignment="1">
      <alignment horizontal="left" vertical="top"/>
    </xf>
    <xf numFmtId="0" fontId="10" fillId="0" borderId="0" xfId="2" applyFont="1" applyFill="1" applyBorder="1" applyAlignment="1">
      <alignment horizontal="left" vertical="top"/>
    </xf>
    <xf numFmtId="0" fontId="10" fillId="2" borderId="10"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2" borderId="15"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2" borderId="16"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14"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14" xfId="2" applyFont="1" applyFill="1" applyBorder="1" applyAlignment="1">
      <alignment horizontal="center" vertical="center"/>
    </xf>
  </cellXfs>
  <cellStyles count="22">
    <cellStyle name="Comma" xfId="7" builtinId="3"/>
    <cellStyle name="Comma [0]" xfId="1" builtinId="6"/>
    <cellStyle name="Comma [0] 2" xfId="11"/>
    <cellStyle name="Comma [0] 2 2 3" xfId="20"/>
    <cellStyle name="Comma [0] 2 4" xfId="18"/>
    <cellStyle name="Comma [0] 3" xfId="15"/>
    <cellStyle name="Comma [0] 6" xfId="4"/>
    <cellStyle name="Comma 2" xfId="6"/>
    <cellStyle name="Comma 2 2" xfId="13"/>
    <cellStyle name="Comma 3" xfId="8"/>
    <cellStyle name="Comma 4" xfId="12"/>
    <cellStyle name="Comma 5" xfId="14"/>
    <cellStyle name="Currency [0] 2" xfId="9"/>
    <cellStyle name="Normal" xfId="0" builtinId="0"/>
    <cellStyle name="Normal 2" xfId="2"/>
    <cellStyle name="Normal 2 2" xfId="5"/>
    <cellStyle name="Normal 2 2 2" xfId="19"/>
    <cellStyle name="Normal 2 2 2 2" xfId="17"/>
    <cellStyle name="Normal 2 3" xfId="10"/>
    <cellStyle name="Normal 3 2" xfId="21"/>
    <cellStyle name="Normal 6" xfId="3"/>
    <cellStyle name="Percent 2"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
  <sheetViews>
    <sheetView tabSelected="1" view="pageLayout" topLeftCell="E72" zoomScale="85" zoomScaleNormal="110" zoomScalePageLayoutView="85" workbookViewId="0">
      <selection activeCell="H74" sqref="H74"/>
    </sheetView>
  </sheetViews>
  <sheetFormatPr defaultColWidth="9.109375" defaultRowHeight="13.2" x14ac:dyDescent="0.3"/>
  <cols>
    <col min="1" max="3" width="2.6640625" style="4" customWidth="1"/>
    <col min="4" max="4" width="2.6640625" style="13" customWidth="1"/>
    <col min="5" max="5" width="4.6640625" style="12" customWidth="1"/>
    <col min="6" max="6" width="3.33203125" style="6" customWidth="1"/>
    <col min="7" max="7" width="46.109375" style="14" customWidth="1"/>
    <col min="8" max="8" width="34" style="11" customWidth="1"/>
    <col min="9" max="9" width="14.33203125" style="11" customWidth="1"/>
    <col min="10" max="10" width="10.88671875" style="6" customWidth="1"/>
    <col min="11" max="11" width="10" style="10" customWidth="1"/>
    <col min="12" max="12" width="15.5546875" style="1" customWidth="1"/>
    <col min="13" max="13" width="10.88671875" style="7" customWidth="1"/>
    <col min="14" max="14" width="15.44140625" style="7" customWidth="1"/>
    <col min="15" max="15" width="10" style="7" customWidth="1"/>
    <col min="16" max="16" width="16.109375" style="5" customWidth="1"/>
    <col min="17" max="17" width="17.6640625" style="8" bestFit="1" customWidth="1"/>
    <col min="18" max="18" width="11.88671875" style="2" customWidth="1"/>
    <col min="19" max="19" width="15" style="2" bestFit="1" customWidth="1"/>
    <col min="20" max="20" width="11" style="2" bestFit="1" customWidth="1"/>
    <col min="21" max="16384" width="9.109375" style="2"/>
  </cols>
  <sheetData>
    <row r="1" spans="1:17" ht="19.5" customHeight="1" x14ac:dyDescent="0.3">
      <c r="A1" s="334" t="s">
        <v>163</v>
      </c>
      <c r="B1" s="334"/>
      <c r="C1" s="334"/>
      <c r="D1" s="334"/>
      <c r="E1" s="334"/>
      <c r="F1" s="334"/>
      <c r="G1" s="334"/>
      <c r="H1" s="334"/>
      <c r="I1" s="334"/>
      <c r="J1" s="334"/>
      <c r="K1" s="334"/>
      <c r="L1" s="334"/>
      <c r="M1" s="334"/>
      <c r="N1" s="334"/>
      <c r="O1" s="334"/>
      <c r="P1" s="334"/>
    </row>
    <row r="2" spans="1:17" ht="15.6" x14ac:dyDescent="0.3">
      <c r="A2" s="334" t="s">
        <v>8</v>
      </c>
      <c r="B2" s="334"/>
      <c r="C2" s="334"/>
      <c r="D2" s="334"/>
      <c r="E2" s="334"/>
      <c r="F2" s="334"/>
      <c r="G2" s="334"/>
      <c r="H2" s="334"/>
      <c r="I2" s="334"/>
      <c r="J2" s="334"/>
      <c r="K2" s="334"/>
      <c r="L2" s="334"/>
      <c r="M2" s="334"/>
      <c r="N2" s="334"/>
      <c r="O2" s="334"/>
      <c r="P2" s="334"/>
    </row>
    <row r="3" spans="1:17" ht="16.5" customHeight="1" x14ac:dyDescent="0.3">
      <c r="A3" s="313"/>
      <c r="B3" s="313"/>
      <c r="C3" s="313"/>
      <c r="D3" s="313"/>
      <c r="E3" s="313"/>
      <c r="F3" s="313"/>
      <c r="G3" s="313"/>
      <c r="H3" s="313"/>
      <c r="I3" s="313"/>
      <c r="J3" s="313"/>
      <c r="K3" s="313"/>
      <c r="L3" s="191"/>
      <c r="M3" s="313"/>
      <c r="N3" s="313"/>
      <c r="O3" s="313"/>
      <c r="P3" s="313"/>
    </row>
    <row r="4" spans="1:17" ht="15.6" x14ac:dyDescent="0.3">
      <c r="A4" s="335" t="s">
        <v>27</v>
      </c>
      <c r="B4" s="335"/>
      <c r="C4" s="335"/>
      <c r="D4" s="335"/>
      <c r="E4" s="335"/>
      <c r="F4" s="335"/>
      <c r="G4" s="335"/>
      <c r="H4" s="335"/>
      <c r="I4" s="335"/>
      <c r="J4" s="335"/>
      <c r="K4" s="335"/>
      <c r="L4" s="335"/>
      <c r="M4" s="335"/>
      <c r="N4" s="335"/>
      <c r="O4" s="335"/>
      <c r="P4" s="335"/>
    </row>
    <row r="5" spans="1:17" ht="6.75" customHeight="1" thickBot="1" x14ac:dyDescent="0.35">
      <c r="A5" s="336"/>
      <c r="B5" s="336"/>
      <c r="C5" s="336"/>
      <c r="D5" s="336"/>
      <c r="E5" s="336"/>
      <c r="F5" s="336"/>
      <c r="G5" s="336"/>
      <c r="H5" s="336"/>
      <c r="I5" s="336"/>
      <c r="J5" s="336"/>
      <c r="K5" s="336"/>
      <c r="L5" s="336"/>
      <c r="M5" s="336"/>
      <c r="N5" s="336"/>
      <c r="O5" s="336"/>
      <c r="P5" s="336"/>
    </row>
    <row r="6" spans="1:17" ht="32.25" customHeight="1" thickTop="1" thickBot="1" x14ac:dyDescent="0.35">
      <c r="A6" s="337" t="s">
        <v>0</v>
      </c>
      <c r="B6" s="338"/>
      <c r="C6" s="338"/>
      <c r="D6" s="338"/>
      <c r="E6" s="338"/>
      <c r="F6" s="339"/>
      <c r="G6" s="346" t="s">
        <v>1</v>
      </c>
      <c r="H6" s="348" t="s">
        <v>2</v>
      </c>
      <c r="I6" s="348" t="s">
        <v>38</v>
      </c>
      <c r="J6" s="351" t="s">
        <v>164</v>
      </c>
      <c r="K6" s="351"/>
      <c r="L6" s="351"/>
      <c r="M6" s="351"/>
      <c r="N6" s="346" t="s">
        <v>3</v>
      </c>
      <c r="O6" s="322" t="s">
        <v>165</v>
      </c>
      <c r="P6" s="323"/>
    </row>
    <row r="7" spans="1:17" ht="15" customHeight="1" x14ac:dyDescent="0.3">
      <c r="A7" s="340"/>
      <c r="B7" s="341"/>
      <c r="C7" s="341"/>
      <c r="D7" s="341"/>
      <c r="E7" s="341"/>
      <c r="F7" s="342"/>
      <c r="G7" s="347"/>
      <c r="H7" s="349"/>
      <c r="I7" s="349"/>
      <c r="J7" s="324" t="s">
        <v>4</v>
      </c>
      <c r="K7" s="326" t="s">
        <v>5</v>
      </c>
      <c r="L7" s="328" t="s">
        <v>6</v>
      </c>
      <c r="M7" s="324" t="s">
        <v>7</v>
      </c>
      <c r="N7" s="347"/>
      <c r="O7" s="330" t="s">
        <v>5</v>
      </c>
      <c r="P7" s="332" t="s">
        <v>6</v>
      </c>
    </row>
    <row r="8" spans="1:17" ht="15.75" customHeight="1" thickBot="1" x14ac:dyDescent="0.35">
      <c r="A8" s="343"/>
      <c r="B8" s="344"/>
      <c r="C8" s="344"/>
      <c r="D8" s="344"/>
      <c r="E8" s="344"/>
      <c r="F8" s="345"/>
      <c r="G8" s="325"/>
      <c r="H8" s="349"/>
      <c r="I8" s="350"/>
      <c r="J8" s="325"/>
      <c r="K8" s="327"/>
      <c r="L8" s="329"/>
      <c r="M8" s="325"/>
      <c r="N8" s="325"/>
      <c r="O8" s="331"/>
      <c r="P8" s="333"/>
    </row>
    <row r="9" spans="1:17" ht="16.2" thickBot="1" x14ac:dyDescent="0.35">
      <c r="A9" s="320">
        <v>1</v>
      </c>
      <c r="B9" s="321"/>
      <c r="C9" s="321"/>
      <c r="D9" s="321"/>
      <c r="E9" s="321"/>
      <c r="F9" s="312"/>
      <c r="G9" s="15">
        <v>2</v>
      </c>
      <c r="H9" s="15">
        <v>3</v>
      </c>
      <c r="I9" s="15">
        <v>4</v>
      </c>
      <c r="J9" s="312">
        <v>5</v>
      </c>
      <c r="K9" s="16">
        <v>6</v>
      </c>
      <c r="L9" s="31">
        <v>7</v>
      </c>
      <c r="M9" s="15">
        <v>8</v>
      </c>
      <c r="N9" s="15">
        <v>9</v>
      </c>
      <c r="O9" s="15">
        <v>10</v>
      </c>
      <c r="P9" s="68">
        <v>11</v>
      </c>
    </row>
    <row r="10" spans="1:17" s="3" customFormat="1" ht="16.2" thickTop="1" x14ac:dyDescent="0.3">
      <c r="A10" s="101"/>
      <c r="B10" s="102"/>
      <c r="C10" s="102"/>
      <c r="D10" s="103"/>
      <c r="E10" s="104"/>
      <c r="F10" s="105"/>
      <c r="G10" s="106" t="s">
        <v>9</v>
      </c>
      <c r="H10" s="107"/>
      <c r="I10" s="107"/>
      <c r="J10" s="105"/>
      <c r="K10" s="108"/>
      <c r="L10" s="188">
        <f>L11+L53+L64+L73+L78+L87</f>
        <v>4259587572</v>
      </c>
      <c r="M10" s="109"/>
      <c r="N10" s="109"/>
      <c r="O10" s="109"/>
      <c r="P10" s="188">
        <f>P11+P53+P64+P73+P78+P87</f>
        <v>40411336773</v>
      </c>
      <c r="Q10" s="9"/>
    </row>
    <row r="11" spans="1:17" s="3" customFormat="1" ht="31.2" x14ac:dyDescent="0.3">
      <c r="A11" s="192"/>
      <c r="B11" s="193"/>
      <c r="C11" s="193"/>
      <c r="D11" s="194"/>
      <c r="E11" s="195"/>
      <c r="F11" s="196"/>
      <c r="G11" s="202" t="s">
        <v>47</v>
      </c>
      <c r="H11" s="263" t="s">
        <v>156</v>
      </c>
      <c r="I11" s="274" t="s">
        <v>39</v>
      </c>
      <c r="J11" s="264"/>
      <c r="K11" s="268">
        <v>1</v>
      </c>
      <c r="L11" s="265">
        <f>L15+L24+L27+L29+L34+L42+L45+L48</f>
        <v>2088806468</v>
      </c>
      <c r="M11" s="266"/>
      <c r="N11" s="266"/>
      <c r="O11" s="268">
        <v>1</v>
      </c>
      <c r="P11" s="267">
        <f>P15+P24+P27+P29+P34+P42+P45+P48</f>
        <v>2987402130</v>
      </c>
      <c r="Q11" s="9"/>
    </row>
    <row r="12" spans="1:17" s="3" customFormat="1" ht="31.2" x14ac:dyDescent="0.3">
      <c r="A12" s="192"/>
      <c r="B12" s="193"/>
      <c r="C12" s="193"/>
      <c r="D12" s="194"/>
      <c r="E12" s="195"/>
      <c r="F12" s="196"/>
      <c r="G12" s="262"/>
      <c r="H12" s="263" t="s">
        <v>157</v>
      </c>
      <c r="I12" s="274" t="s">
        <v>39</v>
      </c>
      <c r="J12" s="264"/>
      <c r="K12" s="268">
        <v>1</v>
      </c>
      <c r="L12" s="265"/>
      <c r="M12" s="266"/>
      <c r="N12" s="266"/>
      <c r="O12" s="268">
        <v>1</v>
      </c>
      <c r="P12" s="267"/>
      <c r="Q12" s="9"/>
    </row>
    <row r="13" spans="1:17" s="3" customFormat="1" ht="46.8" x14ac:dyDescent="0.3">
      <c r="A13" s="192"/>
      <c r="B13" s="193"/>
      <c r="C13" s="193"/>
      <c r="D13" s="194"/>
      <c r="E13" s="195"/>
      <c r="F13" s="196"/>
      <c r="G13" s="262"/>
      <c r="H13" s="269" t="s">
        <v>158</v>
      </c>
      <c r="I13" s="274" t="s">
        <v>39</v>
      </c>
      <c r="J13" s="270"/>
      <c r="K13" s="268">
        <v>1</v>
      </c>
      <c r="L13" s="271"/>
      <c r="M13" s="272"/>
      <c r="N13" s="272"/>
      <c r="O13" s="268">
        <v>1</v>
      </c>
      <c r="P13" s="273"/>
      <c r="Q13" s="9"/>
    </row>
    <row r="14" spans="1:17" s="3" customFormat="1" ht="4.5" customHeight="1" x14ac:dyDescent="0.3">
      <c r="A14" s="192"/>
      <c r="B14" s="193"/>
      <c r="C14" s="193"/>
      <c r="D14" s="194"/>
      <c r="E14" s="195"/>
      <c r="F14" s="196"/>
      <c r="G14" s="262"/>
      <c r="H14" s="197"/>
      <c r="I14" s="197"/>
      <c r="J14" s="196"/>
      <c r="K14" s="198"/>
      <c r="L14" s="199"/>
      <c r="M14" s="200"/>
      <c r="N14" s="200"/>
      <c r="O14" s="200"/>
      <c r="P14" s="201"/>
      <c r="Q14" s="9"/>
    </row>
    <row r="15" spans="1:17" s="3" customFormat="1" ht="49.5" customHeight="1" x14ac:dyDescent="0.3">
      <c r="A15" s="182"/>
      <c r="B15" s="183"/>
      <c r="C15" s="184"/>
      <c r="D15" s="205" t="s">
        <v>48</v>
      </c>
      <c r="E15" s="204" t="s">
        <v>49</v>
      </c>
      <c r="F15" s="184"/>
      <c r="G15" s="98" t="s">
        <v>95</v>
      </c>
      <c r="H15" s="185" t="s">
        <v>145</v>
      </c>
      <c r="I15" s="185"/>
      <c r="J15" s="186"/>
      <c r="K15" s="252">
        <v>1</v>
      </c>
      <c r="L15" s="187">
        <f>SUM(L16:L22)</f>
        <v>11500000</v>
      </c>
      <c r="M15" s="186"/>
      <c r="N15" s="186"/>
      <c r="O15" s="286">
        <v>1</v>
      </c>
      <c r="P15" s="287">
        <f>SUM(P16:Q22)</f>
        <v>36500000</v>
      </c>
      <c r="Q15" s="9"/>
    </row>
    <row r="16" spans="1:17" s="3" customFormat="1" ht="33.75" customHeight="1" x14ac:dyDescent="0.3">
      <c r="A16" s="110"/>
      <c r="B16" s="248"/>
      <c r="C16" s="249"/>
      <c r="D16" s="112" t="s">
        <v>48</v>
      </c>
      <c r="E16" s="113" t="s">
        <v>49</v>
      </c>
      <c r="F16" s="112" t="s">
        <v>48</v>
      </c>
      <c r="G16" s="114" t="s">
        <v>87</v>
      </c>
      <c r="H16" s="114" t="s">
        <v>179</v>
      </c>
      <c r="I16" s="85" t="s">
        <v>39</v>
      </c>
      <c r="J16" s="23" t="s">
        <v>10</v>
      </c>
      <c r="K16" s="21" t="s">
        <v>94</v>
      </c>
      <c r="L16" s="22">
        <v>0</v>
      </c>
      <c r="M16" s="23" t="s">
        <v>26</v>
      </c>
      <c r="N16" s="23"/>
      <c r="O16" s="21" t="s">
        <v>94</v>
      </c>
      <c r="P16" s="282">
        <v>3500000</v>
      </c>
      <c r="Q16" s="9"/>
    </row>
    <row r="17" spans="1:17" s="3" customFormat="1" ht="51" customHeight="1" x14ac:dyDescent="0.3">
      <c r="A17" s="19"/>
      <c r="B17" s="20"/>
      <c r="C17" s="42"/>
      <c r="D17" s="112" t="s">
        <v>48</v>
      </c>
      <c r="E17" s="113" t="s">
        <v>49</v>
      </c>
      <c r="F17" s="112" t="s">
        <v>50</v>
      </c>
      <c r="G17" s="114" t="s">
        <v>88</v>
      </c>
      <c r="H17" s="114" t="s">
        <v>180</v>
      </c>
      <c r="I17" s="85" t="s">
        <v>39</v>
      </c>
      <c r="J17" s="23" t="s">
        <v>10</v>
      </c>
      <c r="K17" s="21" t="s">
        <v>94</v>
      </c>
      <c r="L17" s="22">
        <v>3000000</v>
      </c>
      <c r="M17" s="23" t="s">
        <v>26</v>
      </c>
      <c r="N17" s="23"/>
      <c r="O17" s="21" t="s">
        <v>94</v>
      </c>
      <c r="P17" s="70">
        <v>5500000</v>
      </c>
      <c r="Q17" s="9"/>
    </row>
    <row r="18" spans="1:17" s="3" customFormat="1" ht="64.5" customHeight="1" x14ac:dyDescent="0.3">
      <c r="A18" s="19"/>
      <c r="B18" s="20"/>
      <c r="C18" s="42"/>
      <c r="D18" s="112" t="s">
        <v>48</v>
      </c>
      <c r="E18" s="113" t="s">
        <v>49</v>
      </c>
      <c r="F18" s="112" t="s">
        <v>67</v>
      </c>
      <c r="G18" s="114" t="s">
        <v>89</v>
      </c>
      <c r="H18" s="114" t="s">
        <v>181</v>
      </c>
      <c r="I18" s="85" t="s">
        <v>39</v>
      </c>
      <c r="J18" s="23" t="s">
        <v>10</v>
      </c>
      <c r="K18" s="21" t="s">
        <v>94</v>
      </c>
      <c r="L18" s="22">
        <v>0</v>
      </c>
      <c r="M18" s="23" t="s">
        <v>26</v>
      </c>
      <c r="N18" s="23"/>
      <c r="O18" s="21" t="s">
        <v>94</v>
      </c>
      <c r="P18" s="70">
        <v>5500000</v>
      </c>
      <c r="Q18" s="9"/>
    </row>
    <row r="19" spans="1:17" s="3" customFormat="1" ht="45.75" customHeight="1" x14ac:dyDescent="0.3">
      <c r="A19" s="19"/>
      <c r="B19" s="20"/>
      <c r="C19" s="42"/>
      <c r="D19" s="112" t="s">
        <v>48</v>
      </c>
      <c r="E19" s="113" t="s">
        <v>49</v>
      </c>
      <c r="F19" s="112" t="s">
        <v>56</v>
      </c>
      <c r="G19" s="114" t="s">
        <v>90</v>
      </c>
      <c r="H19" s="114" t="s">
        <v>182</v>
      </c>
      <c r="I19" s="85" t="s">
        <v>39</v>
      </c>
      <c r="J19" s="23" t="s">
        <v>10</v>
      </c>
      <c r="K19" s="21" t="s">
        <v>94</v>
      </c>
      <c r="L19" s="22">
        <v>3000000</v>
      </c>
      <c r="M19" s="23" t="s">
        <v>26</v>
      </c>
      <c r="N19" s="23"/>
      <c r="O19" s="21" t="s">
        <v>94</v>
      </c>
      <c r="P19" s="70">
        <v>5500000</v>
      </c>
      <c r="Q19" s="9"/>
    </row>
    <row r="20" spans="1:17" s="3" customFormat="1" ht="61.5" customHeight="1" x14ac:dyDescent="0.3">
      <c r="A20" s="19"/>
      <c r="B20" s="20"/>
      <c r="C20" s="42"/>
      <c r="D20" s="112" t="s">
        <v>48</v>
      </c>
      <c r="E20" s="113" t="s">
        <v>49</v>
      </c>
      <c r="F20" s="112" t="s">
        <v>63</v>
      </c>
      <c r="G20" s="114" t="s">
        <v>91</v>
      </c>
      <c r="H20" s="114" t="s">
        <v>183</v>
      </c>
      <c r="I20" s="85" t="s">
        <v>39</v>
      </c>
      <c r="J20" s="23" t="s">
        <v>10</v>
      </c>
      <c r="K20" s="21" t="s">
        <v>94</v>
      </c>
      <c r="L20" s="22">
        <v>0</v>
      </c>
      <c r="M20" s="23" t="s">
        <v>26</v>
      </c>
      <c r="N20" s="23"/>
      <c r="O20" s="21" t="s">
        <v>94</v>
      </c>
      <c r="P20" s="70">
        <v>5500000</v>
      </c>
      <c r="Q20" s="9"/>
    </row>
    <row r="21" spans="1:17" s="3" customFormat="1" ht="83.25" customHeight="1" x14ac:dyDescent="0.3">
      <c r="A21" s="19"/>
      <c r="B21" s="20"/>
      <c r="C21" s="42"/>
      <c r="D21" s="112" t="s">
        <v>48</v>
      </c>
      <c r="E21" s="113" t="s">
        <v>49</v>
      </c>
      <c r="F21" s="112" t="s">
        <v>52</v>
      </c>
      <c r="G21" s="114" t="s">
        <v>92</v>
      </c>
      <c r="H21" s="114" t="s">
        <v>184</v>
      </c>
      <c r="I21" s="85" t="s">
        <v>39</v>
      </c>
      <c r="J21" s="23" t="s">
        <v>10</v>
      </c>
      <c r="K21" s="21" t="s">
        <v>185</v>
      </c>
      <c r="L21" s="22">
        <v>2500000</v>
      </c>
      <c r="M21" s="23" t="s">
        <v>26</v>
      </c>
      <c r="N21" s="23"/>
      <c r="O21" s="21" t="s">
        <v>94</v>
      </c>
      <c r="P21" s="70">
        <v>5500000</v>
      </c>
      <c r="Q21" s="9"/>
    </row>
    <row r="22" spans="1:17" s="3" customFormat="1" ht="32.25" customHeight="1" x14ac:dyDescent="0.3">
      <c r="A22" s="19"/>
      <c r="B22" s="20"/>
      <c r="C22" s="42"/>
      <c r="D22" s="112" t="s">
        <v>48</v>
      </c>
      <c r="E22" s="113" t="s">
        <v>49</v>
      </c>
      <c r="F22" s="112" t="s">
        <v>57</v>
      </c>
      <c r="G22" s="114" t="s">
        <v>93</v>
      </c>
      <c r="H22" s="114" t="s">
        <v>186</v>
      </c>
      <c r="I22" s="85" t="s">
        <v>39</v>
      </c>
      <c r="J22" s="23" t="s">
        <v>10</v>
      </c>
      <c r="K22" s="21" t="s">
        <v>187</v>
      </c>
      <c r="L22" s="22">
        <v>3000000</v>
      </c>
      <c r="M22" s="23" t="s">
        <v>26</v>
      </c>
      <c r="N22" s="23"/>
      <c r="O22" s="21" t="s">
        <v>94</v>
      </c>
      <c r="P22" s="70">
        <v>5500000</v>
      </c>
      <c r="Q22" s="9"/>
    </row>
    <row r="23" spans="1:17" s="3" customFormat="1" ht="13.5" customHeight="1" x14ac:dyDescent="0.3">
      <c r="A23" s="19"/>
      <c r="B23" s="20"/>
      <c r="C23" s="42"/>
      <c r="D23" s="80"/>
      <c r="E23" s="41"/>
      <c r="F23" s="42"/>
      <c r="G23" s="115"/>
      <c r="H23" s="45"/>
      <c r="I23" s="45"/>
      <c r="J23" s="23"/>
      <c r="K23" s="21"/>
      <c r="L23" s="58"/>
      <c r="M23" s="23"/>
      <c r="N23" s="23"/>
      <c r="O23" s="64"/>
      <c r="P23" s="116"/>
      <c r="Q23" s="9"/>
    </row>
    <row r="24" spans="1:17" s="3" customFormat="1" ht="34.5" customHeight="1" x14ac:dyDescent="0.3">
      <c r="A24" s="19"/>
      <c r="B24" s="20"/>
      <c r="C24" s="42"/>
      <c r="D24" s="203" t="s">
        <v>48</v>
      </c>
      <c r="E24" s="204" t="s">
        <v>51</v>
      </c>
      <c r="F24" s="42"/>
      <c r="G24" s="117" t="s">
        <v>96</v>
      </c>
      <c r="H24" s="118" t="s">
        <v>146</v>
      </c>
      <c r="I24" s="45"/>
      <c r="J24" s="23"/>
      <c r="K24" s="78">
        <v>1</v>
      </c>
      <c r="L24" s="58">
        <f>SUM(L25:L26)</f>
        <v>1526981868</v>
      </c>
      <c r="M24" s="23"/>
      <c r="N24" s="23"/>
      <c r="O24" s="64">
        <v>1</v>
      </c>
      <c r="P24" s="71">
        <f>SUM(P25:P26)</f>
        <v>1888600000</v>
      </c>
      <c r="Q24" s="9"/>
    </row>
    <row r="25" spans="1:17" s="3" customFormat="1" ht="34.5" customHeight="1" x14ac:dyDescent="0.3">
      <c r="A25" s="19"/>
      <c r="B25" s="20"/>
      <c r="C25" s="42"/>
      <c r="D25" s="112" t="s">
        <v>48</v>
      </c>
      <c r="E25" s="113" t="s">
        <v>51</v>
      </c>
      <c r="F25" s="112" t="s">
        <v>48</v>
      </c>
      <c r="G25" s="119" t="s">
        <v>134</v>
      </c>
      <c r="H25" s="119" t="s">
        <v>188</v>
      </c>
      <c r="I25" s="85" t="s">
        <v>39</v>
      </c>
      <c r="J25" s="23" t="s">
        <v>10</v>
      </c>
      <c r="K25" s="21" t="s">
        <v>189</v>
      </c>
      <c r="L25" s="58">
        <v>1523981868</v>
      </c>
      <c r="M25" s="82" t="s">
        <v>26</v>
      </c>
      <c r="N25" s="23"/>
      <c r="O25" s="21" t="s">
        <v>135</v>
      </c>
      <c r="P25" s="65">
        <v>1876600000</v>
      </c>
      <c r="Q25" s="9"/>
    </row>
    <row r="26" spans="1:17" s="3" customFormat="1" ht="69" customHeight="1" x14ac:dyDescent="0.3">
      <c r="A26" s="19"/>
      <c r="B26" s="20"/>
      <c r="C26" s="42"/>
      <c r="D26" s="112" t="s">
        <v>48</v>
      </c>
      <c r="E26" s="113" t="s">
        <v>51</v>
      </c>
      <c r="F26" s="112" t="s">
        <v>63</v>
      </c>
      <c r="G26" s="119" t="s">
        <v>120</v>
      </c>
      <c r="H26" s="119" t="s">
        <v>190</v>
      </c>
      <c r="I26" s="85" t="s">
        <v>39</v>
      </c>
      <c r="J26" s="23" t="s">
        <v>10</v>
      </c>
      <c r="K26" s="21" t="s">
        <v>185</v>
      </c>
      <c r="L26" s="37">
        <v>3000000</v>
      </c>
      <c r="M26" s="82" t="s">
        <v>26</v>
      </c>
      <c r="N26" s="23"/>
      <c r="O26" s="21" t="s">
        <v>32</v>
      </c>
      <c r="P26" s="65">
        <v>12000000</v>
      </c>
      <c r="Q26" s="9"/>
    </row>
    <row r="27" spans="1:17" s="3" customFormat="1" ht="51.75" customHeight="1" x14ac:dyDescent="0.3">
      <c r="A27" s="19"/>
      <c r="B27" s="20"/>
      <c r="C27" s="42"/>
      <c r="D27" s="203" t="s">
        <v>48</v>
      </c>
      <c r="E27" s="204" t="s">
        <v>54</v>
      </c>
      <c r="F27" s="42"/>
      <c r="G27" s="120" t="s">
        <v>114</v>
      </c>
      <c r="H27" s="284" t="s">
        <v>147</v>
      </c>
      <c r="I27" s="45"/>
      <c r="J27" s="23"/>
      <c r="K27" s="250">
        <v>1</v>
      </c>
      <c r="L27" s="58">
        <f>SUM(L28)</f>
        <v>0</v>
      </c>
      <c r="M27" s="23"/>
      <c r="N27" s="23"/>
      <c r="O27" s="250">
        <v>1</v>
      </c>
      <c r="P27" s="213">
        <f>SUM(P28)</f>
        <v>5000000</v>
      </c>
      <c r="Q27" s="9"/>
    </row>
    <row r="28" spans="1:17" s="3" customFormat="1" ht="57" customHeight="1" x14ac:dyDescent="0.3">
      <c r="A28" s="19"/>
      <c r="B28" s="20"/>
      <c r="C28" s="42"/>
      <c r="D28" s="112" t="s">
        <v>48</v>
      </c>
      <c r="E28" s="113" t="s">
        <v>54</v>
      </c>
      <c r="F28" s="112" t="s">
        <v>63</v>
      </c>
      <c r="G28" s="123" t="s">
        <v>115</v>
      </c>
      <c r="H28" s="123" t="s">
        <v>191</v>
      </c>
      <c r="I28" s="43" t="s">
        <v>116</v>
      </c>
      <c r="J28" s="48" t="s">
        <v>10</v>
      </c>
      <c r="K28" s="126" t="s">
        <v>25</v>
      </c>
      <c r="L28" s="37">
        <v>0</v>
      </c>
      <c r="M28" s="23" t="s">
        <v>26</v>
      </c>
      <c r="N28" s="23"/>
      <c r="O28" s="64" t="s">
        <v>14</v>
      </c>
      <c r="P28" s="212">
        <v>5000000</v>
      </c>
      <c r="Q28" s="9"/>
    </row>
    <row r="29" spans="1:17" s="3" customFormat="1" ht="48" customHeight="1" x14ac:dyDescent="0.3">
      <c r="A29" s="19"/>
      <c r="B29" s="20"/>
      <c r="C29" s="42"/>
      <c r="D29" s="203" t="s">
        <v>48</v>
      </c>
      <c r="E29" s="204" t="s">
        <v>113</v>
      </c>
      <c r="F29" s="42"/>
      <c r="G29" s="120" t="s">
        <v>112</v>
      </c>
      <c r="H29" s="284" t="s">
        <v>144</v>
      </c>
      <c r="I29" s="45"/>
      <c r="J29" s="23"/>
      <c r="K29" s="250">
        <v>1</v>
      </c>
      <c r="L29" s="58">
        <f>SUM(L30:L31)</f>
        <v>0</v>
      </c>
      <c r="M29" s="23"/>
      <c r="N29" s="23"/>
      <c r="O29" s="250">
        <v>1</v>
      </c>
      <c r="P29" s="213">
        <f>SUM(P30:P32)</f>
        <v>64500000</v>
      </c>
      <c r="Q29" s="9"/>
    </row>
    <row r="30" spans="1:17" s="3" customFormat="1" ht="39" customHeight="1" x14ac:dyDescent="0.3">
      <c r="A30" s="19"/>
      <c r="B30" s="20"/>
      <c r="C30" s="42"/>
      <c r="D30" s="112" t="s">
        <v>48</v>
      </c>
      <c r="E30" s="113" t="s">
        <v>113</v>
      </c>
      <c r="F30" s="112" t="s">
        <v>50</v>
      </c>
      <c r="G30" s="123" t="s">
        <v>111</v>
      </c>
      <c r="H30" s="123" t="s">
        <v>192</v>
      </c>
      <c r="I30" s="85" t="s">
        <v>39</v>
      </c>
      <c r="J30" s="48" t="s">
        <v>10</v>
      </c>
      <c r="K30" s="258" t="s">
        <v>193</v>
      </c>
      <c r="L30" s="37">
        <v>0</v>
      </c>
      <c r="M30" s="82" t="s">
        <v>26</v>
      </c>
      <c r="N30" s="52"/>
      <c r="O30" s="67" t="s">
        <v>33</v>
      </c>
      <c r="P30" s="65"/>
      <c r="Q30" s="9"/>
    </row>
    <row r="31" spans="1:17" s="3" customFormat="1" ht="48.75" customHeight="1" x14ac:dyDescent="0.3">
      <c r="A31" s="19"/>
      <c r="B31" s="20"/>
      <c r="C31" s="42"/>
      <c r="D31" s="112" t="s">
        <v>48</v>
      </c>
      <c r="E31" s="113" t="s">
        <v>113</v>
      </c>
      <c r="F31" s="112" t="s">
        <v>53</v>
      </c>
      <c r="G31" s="123" t="s">
        <v>162</v>
      </c>
      <c r="H31" s="123" t="s">
        <v>194</v>
      </c>
      <c r="I31" s="85" t="s">
        <v>39</v>
      </c>
      <c r="J31" s="51" t="s">
        <v>137</v>
      </c>
      <c r="K31" s="258" t="s">
        <v>138</v>
      </c>
      <c r="L31" s="37">
        <v>0</v>
      </c>
      <c r="M31" s="82" t="s">
        <v>26</v>
      </c>
      <c r="N31" s="23"/>
      <c r="O31" s="67" t="s">
        <v>138</v>
      </c>
      <c r="P31" s="65">
        <v>40000000</v>
      </c>
      <c r="Q31" s="9"/>
    </row>
    <row r="32" spans="1:17" s="3" customFormat="1" ht="48.75" customHeight="1" x14ac:dyDescent="0.3">
      <c r="A32" s="19"/>
      <c r="B32" s="20"/>
      <c r="C32" s="42"/>
      <c r="D32" s="112" t="s">
        <v>48</v>
      </c>
      <c r="E32" s="113" t="s">
        <v>113</v>
      </c>
      <c r="F32" s="283" t="s">
        <v>173</v>
      </c>
      <c r="G32" s="123" t="s">
        <v>174</v>
      </c>
      <c r="H32" s="123" t="s">
        <v>195</v>
      </c>
      <c r="I32" s="85" t="s">
        <v>39</v>
      </c>
      <c r="J32" s="51" t="s">
        <v>137</v>
      </c>
      <c r="K32" s="258" t="s">
        <v>138</v>
      </c>
      <c r="L32" s="37">
        <v>0</v>
      </c>
      <c r="M32" s="82" t="s">
        <v>26</v>
      </c>
      <c r="N32" s="23"/>
      <c r="O32" s="67" t="s">
        <v>138</v>
      </c>
      <c r="P32" s="65">
        <v>24500000</v>
      </c>
      <c r="Q32" s="9"/>
    </row>
    <row r="33" spans="1:17" s="3" customFormat="1" ht="15" customHeight="1" x14ac:dyDescent="0.3">
      <c r="A33" s="19"/>
      <c r="B33" s="20"/>
      <c r="C33" s="42"/>
      <c r="D33" s="80"/>
      <c r="E33" s="41"/>
      <c r="F33" s="42"/>
      <c r="G33" s="120"/>
      <c r="H33" s="45"/>
      <c r="I33" s="45"/>
      <c r="J33" s="23"/>
      <c r="K33" s="21"/>
      <c r="L33" s="58"/>
      <c r="M33" s="23"/>
      <c r="N33" s="23"/>
      <c r="O33" s="64"/>
      <c r="P33" s="116"/>
      <c r="Q33" s="9"/>
    </row>
    <row r="34" spans="1:17" s="3" customFormat="1" ht="36.75" customHeight="1" x14ac:dyDescent="0.3">
      <c r="A34" s="19"/>
      <c r="B34" s="20"/>
      <c r="C34" s="42"/>
      <c r="D34" s="203" t="s">
        <v>48</v>
      </c>
      <c r="E34" s="204" t="s">
        <v>103</v>
      </c>
      <c r="F34" s="42"/>
      <c r="G34" s="120" t="s">
        <v>104</v>
      </c>
      <c r="H34" s="121" t="s">
        <v>143</v>
      </c>
      <c r="I34" s="45"/>
      <c r="J34" s="23"/>
      <c r="K34" s="250">
        <v>1</v>
      </c>
      <c r="L34" s="58">
        <f>SUM(L35:L40)</f>
        <v>240420600</v>
      </c>
      <c r="M34" s="23"/>
      <c r="N34" s="23"/>
      <c r="O34" s="250">
        <v>1</v>
      </c>
      <c r="P34" s="213">
        <f>SUM(P35:P40)</f>
        <v>442000000</v>
      </c>
      <c r="Q34" s="9"/>
    </row>
    <row r="35" spans="1:17" s="3" customFormat="1" ht="51.75" customHeight="1" x14ac:dyDescent="0.3">
      <c r="A35" s="19"/>
      <c r="B35" s="20"/>
      <c r="C35" s="42"/>
      <c r="D35" s="112" t="s">
        <v>48</v>
      </c>
      <c r="E35" s="113" t="s">
        <v>103</v>
      </c>
      <c r="F35" s="112" t="s">
        <v>48</v>
      </c>
      <c r="G35" s="124" t="s">
        <v>60</v>
      </c>
      <c r="H35" s="124" t="s">
        <v>196</v>
      </c>
      <c r="I35" s="125" t="s">
        <v>39</v>
      </c>
      <c r="J35" s="111" t="s">
        <v>15</v>
      </c>
      <c r="K35" s="126" t="s">
        <v>199</v>
      </c>
      <c r="L35" s="37">
        <v>5640000</v>
      </c>
      <c r="M35" s="82" t="s">
        <v>26</v>
      </c>
      <c r="N35" s="111"/>
      <c r="O35" s="126" t="s">
        <v>139</v>
      </c>
      <c r="P35" s="61">
        <v>7000000</v>
      </c>
      <c r="Q35" s="9"/>
    </row>
    <row r="36" spans="1:17" s="3" customFormat="1" ht="46.5" customHeight="1" x14ac:dyDescent="0.3">
      <c r="A36" s="19"/>
      <c r="B36" s="20"/>
      <c r="C36" s="42"/>
      <c r="D36" s="112" t="s">
        <v>48</v>
      </c>
      <c r="E36" s="113" t="s">
        <v>103</v>
      </c>
      <c r="F36" s="112" t="s">
        <v>50</v>
      </c>
      <c r="G36" s="124" t="s">
        <v>61</v>
      </c>
      <c r="H36" s="124" t="s">
        <v>197</v>
      </c>
      <c r="I36" s="125" t="s">
        <v>39</v>
      </c>
      <c r="J36" s="111" t="s">
        <v>15</v>
      </c>
      <c r="K36" s="126" t="s">
        <v>198</v>
      </c>
      <c r="L36" s="37">
        <v>11592000</v>
      </c>
      <c r="M36" s="82" t="s">
        <v>26</v>
      </c>
      <c r="N36" s="111"/>
      <c r="O36" s="126" t="s">
        <v>16</v>
      </c>
      <c r="P36" s="61">
        <v>45000000</v>
      </c>
      <c r="Q36" s="9"/>
    </row>
    <row r="37" spans="1:17" s="3" customFormat="1" ht="38.25" customHeight="1" x14ac:dyDescent="0.3">
      <c r="A37" s="19"/>
      <c r="B37" s="20"/>
      <c r="C37" s="42"/>
      <c r="D37" s="112" t="s">
        <v>48</v>
      </c>
      <c r="E37" s="113" t="s">
        <v>103</v>
      </c>
      <c r="F37" s="112" t="s">
        <v>63</v>
      </c>
      <c r="G37" s="123" t="s">
        <v>59</v>
      </c>
      <c r="H37" s="123" t="s">
        <v>200</v>
      </c>
      <c r="I37" s="85" t="s">
        <v>85</v>
      </c>
      <c r="J37" s="23" t="s">
        <v>15</v>
      </c>
      <c r="K37" s="78" t="s">
        <v>201</v>
      </c>
      <c r="L37" s="37">
        <v>18268600</v>
      </c>
      <c r="M37" s="82" t="s">
        <v>26</v>
      </c>
      <c r="N37" s="23"/>
      <c r="O37" s="78" t="s">
        <v>139</v>
      </c>
      <c r="P37" s="65">
        <v>30000000</v>
      </c>
      <c r="Q37" s="9"/>
    </row>
    <row r="38" spans="1:17" s="3" customFormat="1" ht="47.25" customHeight="1" x14ac:dyDescent="0.3">
      <c r="A38" s="19"/>
      <c r="B38" s="20"/>
      <c r="C38" s="42"/>
      <c r="D38" s="112" t="s">
        <v>48</v>
      </c>
      <c r="E38" s="113" t="s">
        <v>103</v>
      </c>
      <c r="F38" s="112" t="s">
        <v>52</v>
      </c>
      <c r="G38" s="189" t="s">
        <v>62</v>
      </c>
      <c r="H38" s="189" t="s">
        <v>202</v>
      </c>
      <c r="I38" s="190" t="s">
        <v>39</v>
      </c>
      <c r="J38" s="94" t="s">
        <v>15</v>
      </c>
      <c r="K38" s="100" t="s">
        <v>130</v>
      </c>
      <c r="L38" s="55">
        <v>4920000</v>
      </c>
      <c r="M38" s="145" t="s">
        <v>26</v>
      </c>
      <c r="N38" s="94"/>
      <c r="O38" s="100" t="s">
        <v>140</v>
      </c>
      <c r="P38" s="61">
        <v>15000000</v>
      </c>
      <c r="Q38" s="9"/>
    </row>
    <row r="39" spans="1:17" s="3" customFormat="1" ht="32.25" customHeight="1" x14ac:dyDescent="0.3">
      <c r="A39" s="19"/>
      <c r="B39" s="20"/>
      <c r="C39" s="42"/>
      <c r="D39" s="112" t="s">
        <v>48</v>
      </c>
      <c r="E39" s="113" t="s">
        <v>103</v>
      </c>
      <c r="F39" s="112" t="s">
        <v>58</v>
      </c>
      <c r="G39" s="189" t="s">
        <v>110</v>
      </c>
      <c r="H39" s="189" t="s">
        <v>203</v>
      </c>
      <c r="I39" s="190" t="s">
        <v>39</v>
      </c>
      <c r="J39" s="94" t="s">
        <v>15</v>
      </c>
      <c r="K39" s="21" t="s">
        <v>25</v>
      </c>
      <c r="L39" s="37">
        <v>0</v>
      </c>
      <c r="M39" s="23" t="s">
        <v>26</v>
      </c>
      <c r="N39" s="285"/>
      <c r="O39" s="21" t="s">
        <v>141</v>
      </c>
      <c r="P39" s="65">
        <v>15000000</v>
      </c>
      <c r="Q39" s="9"/>
    </row>
    <row r="40" spans="1:17" s="3" customFormat="1" ht="32.25" customHeight="1" x14ac:dyDescent="0.3">
      <c r="A40" s="19"/>
      <c r="B40" s="20"/>
      <c r="C40" s="42"/>
      <c r="D40" s="112" t="s">
        <v>48</v>
      </c>
      <c r="E40" s="113" t="s">
        <v>103</v>
      </c>
      <c r="F40" s="112" t="s">
        <v>53</v>
      </c>
      <c r="G40" s="123" t="s">
        <v>105</v>
      </c>
      <c r="H40" s="123" t="s">
        <v>204</v>
      </c>
      <c r="I40" s="85" t="s">
        <v>39</v>
      </c>
      <c r="J40" s="23" t="s">
        <v>12</v>
      </c>
      <c r="K40" s="78" t="s">
        <v>205</v>
      </c>
      <c r="L40" s="37">
        <v>200000000</v>
      </c>
      <c r="M40" s="82" t="s">
        <v>26</v>
      </c>
      <c r="N40" s="285"/>
      <c r="O40" s="64">
        <v>0.75</v>
      </c>
      <c r="P40" s="65">
        <v>330000000</v>
      </c>
      <c r="Q40" s="9"/>
    </row>
    <row r="41" spans="1:17" s="3" customFormat="1" ht="14.25" customHeight="1" x14ac:dyDescent="0.3">
      <c r="A41" s="19"/>
      <c r="B41" s="20"/>
      <c r="C41" s="42"/>
      <c r="D41" s="112"/>
      <c r="E41" s="113"/>
      <c r="F41" s="112"/>
      <c r="G41" s="123"/>
      <c r="H41" s="123"/>
      <c r="I41" s="85"/>
      <c r="J41" s="23"/>
      <c r="K41" s="21"/>
      <c r="L41" s="37"/>
      <c r="M41" s="82"/>
      <c r="N41" s="23"/>
      <c r="O41" s="64"/>
      <c r="P41" s="65"/>
      <c r="Q41" s="9"/>
    </row>
    <row r="42" spans="1:17" s="3" customFormat="1" ht="45.75" customHeight="1" x14ac:dyDescent="0.3">
      <c r="A42" s="19"/>
      <c r="B42" s="20"/>
      <c r="C42" s="42"/>
      <c r="D42" s="203" t="s">
        <v>48</v>
      </c>
      <c r="E42" s="204" t="s">
        <v>106</v>
      </c>
      <c r="F42" s="42"/>
      <c r="G42" s="130" t="s">
        <v>107</v>
      </c>
      <c r="H42" s="120" t="s">
        <v>142</v>
      </c>
      <c r="I42" s="85"/>
      <c r="J42" s="23"/>
      <c r="K42" s="250">
        <v>1</v>
      </c>
      <c r="L42" s="58">
        <f>SUM(L43:L44)</f>
        <v>0</v>
      </c>
      <c r="M42" s="82"/>
      <c r="N42" s="23"/>
      <c r="O42" s="251">
        <v>1</v>
      </c>
      <c r="P42" s="71">
        <f>SUM(P43:P44)</f>
        <v>15180322</v>
      </c>
      <c r="Q42" s="9"/>
    </row>
    <row r="43" spans="1:17" s="3" customFormat="1" ht="48.75" customHeight="1" x14ac:dyDescent="0.3">
      <c r="A43" s="19"/>
      <c r="B43" s="20"/>
      <c r="C43" s="42"/>
      <c r="D43" s="112" t="s">
        <v>48</v>
      </c>
      <c r="E43" s="113" t="s">
        <v>106</v>
      </c>
      <c r="F43" s="112" t="s">
        <v>50</v>
      </c>
      <c r="G43" s="123" t="s">
        <v>108</v>
      </c>
      <c r="H43" s="123" t="s">
        <v>206</v>
      </c>
      <c r="I43" s="85" t="s">
        <v>39</v>
      </c>
      <c r="J43" s="48" t="s">
        <v>10</v>
      </c>
      <c r="K43" s="21" t="s">
        <v>207</v>
      </c>
      <c r="L43" s="276">
        <v>0</v>
      </c>
      <c r="M43" s="82" t="s">
        <v>26</v>
      </c>
      <c r="N43" s="52"/>
      <c r="O43" s="21"/>
      <c r="P43" s="65">
        <v>0</v>
      </c>
      <c r="Q43" s="9"/>
    </row>
    <row r="44" spans="1:17" s="3" customFormat="1" ht="32.25" customHeight="1" x14ac:dyDescent="0.3">
      <c r="A44" s="19"/>
      <c r="B44" s="20"/>
      <c r="C44" s="42"/>
      <c r="D44" s="112" t="s">
        <v>48</v>
      </c>
      <c r="E44" s="113" t="s">
        <v>106</v>
      </c>
      <c r="F44" s="112" t="s">
        <v>63</v>
      </c>
      <c r="G44" s="122" t="s">
        <v>117</v>
      </c>
      <c r="H44" s="122" t="s">
        <v>208</v>
      </c>
      <c r="I44" s="85" t="s">
        <v>39</v>
      </c>
      <c r="J44" s="48" t="s">
        <v>10</v>
      </c>
      <c r="K44" s="49" t="s">
        <v>199</v>
      </c>
      <c r="L44" s="37">
        <v>0</v>
      </c>
      <c r="M44" s="82" t="s">
        <v>26</v>
      </c>
      <c r="N44" s="23"/>
      <c r="O44" s="49">
        <v>0.75</v>
      </c>
      <c r="P44" s="65">
        <v>15180322</v>
      </c>
      <c r="Q44" s="280"/>
    </row>
    <row r="45" spans="1:17" s="3" customFormat="1" ht="52.5" customHeight="1" x14ac:dyDescent="0.3">
      <c r="A45" s="19"/>
      <c r="B45" s="20"/>
      <c r="C45" s="42"/>
      <c r="D45" s="253" t="s">
        <v>48</v>
      </c>
      <c r="E45" s="254" t="s">
        <v>97</v>
      </c>
      <c r="F45" s="255"/>
      <c r="G45" s="115" t="s">
        <v>98</v>
      </c>
      <c r="H45" s="115" t="s">
        <v>148</v>
      </c>
      <c r="I45" s="85" t="s">
        <v>39</v>
      </c>
      <c r="J45" s="23"/>
      <c r="K45" s="256">
        <v>1</v>
      </c>
      <c r="L45" s="58">
        <f>SUM(L46:L47)</f>
        <v>246534000</v>
      </c>
      <c r="M45" s="23"/>
      <c r="N45" s="23"/>
      <c r="O45" s="257">
        <v>1</v>
      </c>
      <c r="P45" s="71">
        <f>SUM(P46:P47)</f>
        <v>391937653</v>
      </c>
      <c r="Q45" s="9"/>
    </row>
    <row r="46" spans="1:17" s="3" customFormat="1" ht="36" customHeight="1" x14ac:dyDescent="0.3">
      <c r="A46" s="19"/>
      <c r="B46" s="20"/>
      <c r="C46" s="42"/>
      <c r="D46" s="112" t="s">
        <v>48</v>
      </c>
      <c r="E46" s="113" t="s">
        <v>97</v>
      </c>
      <c r="F46" s="112" t="s">
        <v>50</v>
      </c>
      <c r="G46" s="119" t="s">
        <v>55</v>
      </c>
      <c r="H46" s="119" t="s">
        <v>209</v>
      </c>
      <c r="I46" s="85" t="s">
        <v>39</v>
      </c>
      <c r="J46" s="23" t="s">
        <v>10</v>
      </c>
      <c r="K46" s="21" t="s">
        <v>205</v>
      </c>
      <c r="L46" s="37">
        <v>43884000</v>
      </c>
      <c r="M46" s="23" t="s">
        <v>26</v>
      </c>
      <c r="N46" s="23"/>
      <c r="O46" s="21" t="s">
        <v>94</v>
      </c>
      <c r="P46" s="65">
        <v>66010690</v>
      </c>
      <c r="Q46" s="9"/>
    </row>
    <row r="47" spans="1:17" s="3" customFormat="1" ht="37.5" customHeight="1" x14ac:dyDescent="0.3">
      <c r="A47" s="19"/>
      <c r="B47" s="20"/>
      <c r="C47" s="42"/>
      <c r="D47" s="112" t="s">
        <v>48</v>
      </c>
      <c r="E47" s="113" t="s">
        <v>97</v>
      </c>
      <c r="F47" s="112" t="s">
        <v>56</v>
      </c>
      <c r="G47" s="119" t="s">
        <v>101</v>
      </c>
      <c r="H47" s="119" t="s">
        <v>210</v>
      </c>
      <c r="I47" s="85" t="s">
        <v>102</v>
      </c>
      <c r="J47" s="23" t="s">
        <v>10</v>
      </c>
      <c r="K47" s="21" t="s">
        <v>211</v>
      </c>
      <c r="L47" s="37">
        <v>202650000</v>
      </c>
      <c r="M47" s="82" t="s">
        <v>26</v>
      </c>
      <c r="N47" s="23"/>
      <c r="O47" s="21" t="s">
        <v>94</v>
      </c>
      <c r="P47" s="65">
        <v>325926963</v>
      </c>
      <c r="Q47" s="9"/>
    </row>
    <row r="48" spans="1:17" s="3" customFormat="1" ht="54.75" customHeight="1" x14ac:dyDescent="0.3">
      <c r="A48" s="19"/>
      <c r="B48" s="20"/>
      <c r="C48" s="42"/>
      <c r="D48" s="203" t="s">
        <v>48</v>
      </c>
      <c r="E48" s="204" t="s">
        <v>99</v>
      </c>
      <c r="F48" s="203"/>
      <c r="G48" s="115" t="s">
        <v>100</v>
      </c>
      <c r="H48" s="115" t="s">
        <v>149</v>
      </c>
      <c r="I48" s="85" t="s">
        <v>39</v>
      </c>
      <c r="J48" s="23"/>
      <c r="K48" s="78">
        <v>1</v>
      </c>
      <c r="L48" s="58">
        <f>SUM(L49:L51)</f>
        <v>63370000</v>
      </c>
      <c r="M48" s="82"/>
      <c r="N48" s="23"/>
      <c r="O48" s="78">
        <v>1</v>
      </c>
      <c r="P48" s="71">
        <f>SUM(P49:P51)</f>
        <v>143684155</v>
      </c>
      <c r="Q48" s="9"/>
    </row>
    <row r="49" spans="1:17" s="3" customFormat="1" ht="51" customHeight="1" x14ac:dyDescent="0.3">
      <c r="A49" s="19"/>
      <c r="B49" s="20"/>
      <c r="C49" s="42"/>
      <c r="D49" s="112" t="s">
        <v>48</v>
      </c>
      <c r="E49" s="113" t="s">
        <v>99</v>
      </c>
      <c r="F49" s="112" t="s">
        <v>50</v>
      </c>
      <c r="G49" s="119" t="s">
        <v>109</v>
      </c>
      <c r="H49" s="119" t="s">
        <v>212</v>
      </c>
      <c r="I49" s="23" t="s">
        <v>39</v>
      </c>
      <c r="J49" s="48" t="s">
        <v>10</v>
      </c>
      <c r="K49" s="49" t="s">
        <v>213</v>
      </c>
      <c r="L49" s="37">
        <v>56050000</v>
      </c>
      <c r="M49" s="82" t="s">
        <v>26</v>
      </c>
      <c r="N49" s="285"/>
      <c r="O49" s="49" t="s">
        <v>150</v>
      </c>
      <c r="P49" s="65">
        <v>92184155</v>
      </c>
      <c r="Q49" s="9"/>
    </row>
    <row r="50" spans="1:17" s="3" customFormat="1" ht="40.5" customHeight="1" x14ac:dyDescent="0.3">
      <c r="A50" s="19"/>
      <c r="B50" s="20"/>
      <c r="C50" s="42"/>
      <c r="D50" s="112" t="s">
        <v>48</v>
      </c>
      <c r="E50" s="113" t="s">
        <v>99</v>
      </c>
      <c r="F50" s="112" t="s">
        <v>52</v>
      </c>
      <c r="G50" s="119" t="s">
        <v>118</v>
      </c>
      <c r="H50" s="119" t="s">
        <v>214</v>
      </c>
      <c r="I50" s="85" t="s">
        <v>39</v>
      </c>
      <c r="J50" s="48" t="s">
        <v>10</v>
      </c>
      <c r="K50" s="49" t="s">
        <v>16</v>
      </c>
      <c r="L50" s="37">
        <v>7320000</v>
      </c>
      <c r="M50" s="82" t="s">
        <v>26</v>
      </c>
      <c r="N50" s="285"/>
      <c r="O50" s="49" t="s">
        <v>16</v>
      </c>
      <c r="P50" s="65">
        <v>6500000</v>
      </c>
      <c r="Q50" s="9"/>
    </row>
    <row r="51" spans="1:17" s="3" customFormat="1" ht="68.25" customHeight="1" x14ac:dyDescent="0.3">
      <c r="A51" s="19"/>
      <c r="B51" s="20"/>
      <c r="C51" s="42"/>
      <c r="D51" s="112" t="s">
        <v>48</v>
      </c>
      <c r="E51" s="113" t="s">
        <v>99</v>
      </c>
      <c r="F51" s="214">
        <v>10</v>
      </c>
      <c r="G51" s="119" t="s">
        <v>119</v>
      </c>
      <c r="H51" s="119" t="s">
        <v>215</v>
      </c>
      <c r="I51" s="85" t="s">
        <v>39</v>
      </c>
      <c r="J51" s="48" t="s">
        <v>10</v>
      </c>
      <c r="K51" s="258" t="s">
        <v>207</v>
      </c>
      <c r="L51" s="58"/>
      <c r="M51" s="82" t="s">
        <v>26</v>
      </c>
      <c r="N51" s="23"/>
      <c r="O51" s="258" t="s">
        <v>151</v>
      </c>
      <c r="P51" s="65">
        <v>45000000</v>
      </c>
      <c r="Q51" s="9"/>
    </row>
    <row r="52" spans="1:17" s="3" customFormat="1" ht="8.25" customHeight="1" x14ac:dyDescent="0.3">
      <c r="A52" s="17"/>
      <c r="B52" s="18"/>
      <c r="C52" s="81"/>
      <c r="D52" s="80"/>
      <c r="E52" s="41"/>
      <c r="F52" s="44"/>
      <c r="G52" s="26"/>
      <c r="H52" s="45"/>
      <c r="I52" s="45"/>
      <c r="J52" s="46"/>
      <c r="K52" s="24"/>
      <c r="L52" s="25"/>
      <c r="M52" s="82"/>
      <c r="N52" s="23"/>
      <c r="O52" s="64"/>
      <c r="P52" s="66"/>
      <c r="Q52" s="9"/>
    </row>
    <row r="53" spans="1:17" s="3" customFormat="1" ht="50.25" customHeight="1" x14ac:dyDescent="0.3">
      <c r="A53" s="99"/>
      <c r="B53" s="169">
        <v>8</v>
      </c>
      <c r="C53" s="170" t="s">
        <v>48</v>
      </c>
      <c r="D53" s="170" t="s">
        <v>50</v>
      </c>
      <c r="E53" s="207"/>
      <c r="F53" s="206"/>
      <c r="G53" s="208" t="s">
        <v>64</v>
      </c>
      <c r="H53" s="209" t="s">
        <v>159</v>
      </c>
      <c r="I53" s="190" t="s">
        <v>85</v>
      </c>
      <c r="J53" s="94"/>
      <c r="K53" s="100"/>
      <c r="L53" s="210">
        <f>L55+L59</f>
        <v>194996000</v>
      </c>
      <c r="M53" s="94"/>
      <c r="N53" s="94"/>
      <c r="O53" s="100"/>
      <c r="P53" s="211">
        <f>SUM(P55:P59)</f>
        <v>82097726</v>
      </c>
      <c r="Q53" s="9"/>
    </row>
    <row r="54" spans="1:17" s="3" customFormat="1" ht="64.5" customHeight="1" x14ac:dyDescent="0.3">
      <c r="A54" s="99"/>
      <c r="B54" s="132">
        <v>8</v>
      </c>
      <c r="C54" s="112" t="s">
        <v>48</v>
      </c>
      <c r="D54" s="112" t="s">
        <v>50</v>
      </c>
      <c r="E54" s="113" t="s">
        <v>49</v>
      </c>
      <c r="F54" s="206"/>
      <c r="G54" s="172" t="s">
        <v>123</v>
      </c>
      <c r="H54" s="215" t="s">
        <v>219</v>
      </c>
      <c r="I54" s="190"/>
      <c r="J54" s="94"/>
      <c r="K54" s="100" t="s">
        <v>94</v>
      </c>
      <c r="L54" s="210">
        <f>L55+L59</f>
        <v>194996000</v>
      </c>
      <c r="M54" s="94"/>
      <c r="N54" s="94"/>
      <c r="O54" s="100"/>
      <c r="P54" s="131" t="e">
        <f>SUM(#REF!)</f>
        <v>#REF!</v>
      </c>
      <c r="Q54" s="9"/>
    </row>
    <row r="55" spans="1:17" s="3" customFormat="1" ht="84.75" customHeight="1" x14ac:dyDescent="0.3">
      <c r="A55" s="19"/>
      <c r="B55" s="132">
        <v>8</v>
      </c>
      <c r="C55" s="112" t="s">
        <v>48</v>
      </c>
      <c r="D55" s="112" t="s">
        <v>50</v>
      </c>
      <c r="E55" s="113" t="s">
        <v>49</v>
      </c>
      <c r="F55" s="112" t="s">
        <v>67</v>
      </c>
      <c r="G55" s="233" t="s">
        <v>122</v>
      </c>
      <c r="H55" s="234" t="s">
        <v>216</v>
      </c>
      <c r="I55" s="190" t="s">
        <v>65</v>
      </c>
      <c r="J55" s="94" t="s">
        <v>15</v>
      </c>
      <c r="K55" s="49" t="s">
        <v>13</v>
      </c>
      <c r="L55" s="210">
        <f>SUM(L56:L57)</f>
        <v>95900000</v>
      </c>
      <c r="M55" s="94" t="s">
        <v>26</v>
      </c>
      <c r="N55" s="94"/>
      <c r="O55" s="49" t="s">
        <v>25</v>
      </c>
      <c r="P55" s="235">
        <v>30572597</v>
      </c>
      <c r="Q55" s="9"/>
    </row>
    <row r="56" spans="1:17" s="3" customFormat="1" ht="31.5" customHeight="1" x14ac:dyDescent="0.3">
      <c r="A56" s="19"/>
      <c r="B56" s="132"/>
      <c r="C56" s="112"/>
      <c r="D56" s="112"/>
      <c r="E56" s="113"/>
      <c r="F56" s="112" t="s">
        <v>259</v>
      </c>
      <c r="G56" s="56" t="s">
        <v>23</v>
      </c>
      <c r="H56" s="92" t="s">
        <v>35</v>
      </c>
      <c r="I56" s="47" t="s">
        <v>152</v>
      </c>
      <c r="J56" s="51" t="s">
        <v>18</v>
      </c>
      <c r="K56" s="49" t="s">
        <v>13</v>
      </c>
      <c r="L56" s="37">
        <v>20050000</v>
      </c>
      <c r="M56" s="52" t="s">
        <v>26</v>
      </c>
      <c r="N56" s="94"/>
      <c r="O56" s="49"/>
      <c r="P56" s="235"/>
      <c r="Q56" s="9"/>
    </row>
    <row r="57" spans="1:17" s="3" customFormat="1" ht="34.5" customHeight="1" x14ac:dyDescent="0.3">
      <c r="A57" s="19"/>
      <c r="B57" s="132"/>
      <c r="C57" s="112"/>
      <c r="D57" s="112"/>
      <c r="E57" s="113"/>
      <c r="F57" s="112" t="s">
        <v>260</v>
      </c>
      <c r="G57" s="56" t="s">
        <v>252</v>
      </c>
      <c r="H57" s="92" t="s">
        <v>253</v>
      </c>
      <c r="I57" s="47" t="s">
        <v>248</v>
      </c>
      <c r="J57" s="236" t="s">
        <v>10</v>
      </c>
      <c r="K57" s="49" t="s">
        <v>31</v>
      </c>
      <c r="L57" s="37">
        <v>75850000</v>
      </c>
      <c r="M57" s="52" t="s">
        <v>26</v>
      </c>
      <c r="N57" s="94"/>
      <c r="O57" s="49"/>
      <c r="P57" s="235"/>
      <c r="Q57" s="9"/>
    </row>
    <row r="58" spans="1:17" s="3" customFormat="1" ht="30.75" customHeight="1" x14ac:dyDescent="0.3">
      <c r="A58" s="19"/>
      <c r="B58" s="132"/>
      <c r="C58" s="112"/>
      <c r="D58" s="112"/>
      <c r="E58" s="113"/>
      <c r="F58" s="112"/>
      <c r="G58" s="56"/>
      <c r="H58" s="92"/>
      <c r="I58" s="47"/>
      <c r="J58" s="236"/>
      <c r="K58" s="49"/>
      <c r="L58" s="37"/>
      <c r="M58" s="52"/>
      <c r="N58" s="94"/>
      <c r="O58" s="49"/>
      <c r="P58" s="235"/>
      <c r="Q58" s="9"/>
    </row>
    <row r="59" spans="1:17" s="3" customFormat="1" ht="81" customHeight="1" x14ac:dyDescent="0.3">
      <c r="A59" s="19"/>
      <c r="B59" s="132">
        <v>8</v>
      </c>
      <c r="C59" s="112" t="s">
        <v>48</v>
      </c>
      <c r="D59" s="112" t="s">
        <v>50</v>
      </c>
      <c r="E59" s="113" t="s">
        <v>49</v>
      </c>
      <c r="F59" s="112" t="s">
        <v>56</v>
      </c>
      <c r="G59" s="60" t="s">
        <v>66</v>
      </c>
      <c r="H59" s="133" t="s">
        <v>217</v>
      </c>
      <c r="I59" s="85" t="s">
        <v>65</v>
      </c>
      <c r="J59" s="23" t="s">
        <v>15</v>
      </c>
      <c r="K59" s="21" t="s">
        <v>218</v>
      </c>
      <c r="L59" s="25">
        <f>SUM(L60:L62)</f>
        <v>99096000</v>
      </c>
      <c r="M59" s="23" t="s">
        <v>26</v>
      </c>
      <c r="N59" s="23"/>
      <c r="O59" s="21" t="s">
        <v>166</v>
      </c>
      <c r="P59" s="70">
        <v>51525129</v>
      </c>
      <c r="Q59" s="9"/>
    </row>
    <row r="60" spans="1:17" s="3" customFormat="1" ht="34.5" customHeight="1" x14ac:dyDescent="0.3">
      <c r="A60" s="19"/>
      <c r="B60" s="132"/>
      <c r="C60" s="112"/>
      <c r="D60" s="112"/>
      <c r="E60" s="113"/>
      <c r="F60" s="112" t="s">
        <v>259</v>
      </c>
      <c r="G60" s="56" t="s">
        <v>36</v>
      </c>
      <c r="H60" s="92" t="s">
        <v>29</v>
      </c>
      <c r="I60" s="47" t="s">
        <v>42</v>
      </c>
      <c r="J60" s="48" t="s">
        <v>10</v>
      </c>
      <c r="K60" s="49" t="s">
        <v>25</v>
      </c>
      <c r="L60" s="37">
        <v>12956000</v>
      </c>
      <c r="M60" s="52" t="s">
        <v>26</v>
      </c>
      <c r="N60" s="23"/>
      <c r="O60" s="21"/>
      <c r="P60" s="70"/>
      <c r="Q60" s="9"/>
    </row>
    <row r="61" spans="1:17" s="3" customFormat="1" ht="34.5" customHeight="1" x14ac:dyDescent="0.3">
      <c r="A61" s="19"/>
      <c r="B61" s="132"/>
      <c r="C61" s="112"/>
      <c r="D61" s="112"/>
      <c r="E61" s="113"/>
      <c r="F61" s="112" t="s">
        <v>260</v>
      </c>
      <c r="G61" s="56" t="s">
        <v>246</v>
      </c>
      <c r="H61" s="92" t="s">
        <v>247</v>
      </c>
      <c r="I61" s="47" t="s">
        <v>248</v>
      </c>
      <c r="J61" s="236" t="s">
        <v>10</v>
      </c>
      <c r="K61" s="49" t="s">
        <v>94</v>
      </c>
      <c r="L61" s="37">
        <v>40420000</v>
      </c>
      <c r="M61" s="52" t="s">
        <v>26</v>
      </c>
      <c r="N61" s="23"/>
      <c r="O61" s="21"/>
      <c r="P61" s="70"/>
      <c r="Q61" s="9"/>
    </row>
    <row r="62" spans="1:17" s="3" customFormat="1" ht="34.5" customHeight="1" x14ac:dyDescent="0.3">
      <c r="A62" s="19"/>
      <c r="B62" s="132"/>
      <c r="C62" s="112"/>
      <c r="D62" s="112"/>
      <c r="E62" s="113"/>
      <c r="F62" s="112" t="s">
        <v>261</v>
      </c>
      <c r="G62" s="56" t="s">
        <v>249</v>
      </c>
      <c r="H62" s="92" t="s">
        <v>250</v>
      </c>
      <c r="I62" s="47" t="s">
        <v>248</v>
      </c>
      <c r="J62" s="236" t="s">
        <v>10</v>
      </c>
      <c r="K62" s="49" t="s">
        <v>94</v>
      </c>
      <c r="L62" s="37">
        <v>45720000</v>
      </c>
      <c r="M62" s="52" t="s">
        <v>26</v>
      </c>
      <c r="N62" s="23"/>
      <c r="O62" s="21"/>
      <c r="P62" s="70"/>
      <c r="Q62" s="9"/>
    </row>
    <row r="63" spans="1:17" s="3" customFormat="1" ht="9.75" customHeight="1" x14ac:dyDescent="0.3">
      <c r="A63" s="19"/>
      <c r="B63" s="132"/>
      <c r="C63" s="112"/>
      <c r="D63" s="112"/>
      <c r="E63" s="113"/>
      <c r="F63" s="112"/>
      <c r="G63" s="60"/>
      <c r="H63" s="134"/>
      <c r="I63" s="85"/>
      <c r="J63" s="23"/>
      <c r="K63" s="21"/>
      <c r="L63" s="37"/>
      <c r="M63" s="82"/>
      <c r="N63" s="23"/>
      <c r="O63" s="21"/>
      <c r="P63" s="65"/>
      <c r="Q63" s="9"/>
    </row>
    <row r="64" spans="1:17" s="3" customFormat="1" ht="69" customHeight="1" x14ac:dyDescent="0.3">
      <c r="A64" s="19"/>
      <c r="B64" s="132">
        <v>8</v>
      </c>
      <c r="C64" s="112" t="s">
        <v>48</v>
      </c>
      <c r="D64" s="112" t="s">
        <v>67</v>
      </c>
      <c r="E64" s="41"/>
      <c r="F64" s="42"/>
      <c r="G64" s="130" t="s">
        <v>68</v>
      </c>
      <c r="H64" s="140" t="s">
        <v>153</v>
      </c>
      <c r="I64" s="141"/>
      <c r="J64" s="141"/>
      <c r="K64" s="259">
        <v>1</v>
      </c>
      <c r="L64" s="142">
        <f>L66+L67+L68+L71+L72</f>
        <v>741819804</v>
      </c>
      <c r="M64" s="141"/>
      <c r="N64" s="141"/>
      <c r="O64" s="141"/>
      <c r="P64" s="143">
        <f>SUM(P66:P72)</f>
        <v>36955270280</v>
      </c>
      <c r="Q64" s="9"/>
    </row>
    <row r="65" spans="1:17" s="3" customFormat="1" ht="162" customHeight="1" x14ac:dyDescent="0.3">
      <c r="A65" s="19"/>
      <c r="B65" s="132">
        <v>8</v>
      </c>
      <c r="C65" s="112" t="s">
        <v>48</v>
      </c>
      <c r="D65" s="112" t="s">
        <v>67</v>
      </c>
      <c r="E65" s="113" t="s">
        <v>49</v>
      </c>
      <c r="F65" s="42"/>
      <c r="G65" s="150" t="s">
        <v>124</v>
      </c>
      <c r="H65" s="173" t="s">
        <v>220</v>
      </c>
      <c r="I65" s="260" t="s">
        <v>154</v>
      </c>
      <c r="J65" s="141"/>
      <c r="K65" s="141" t="s">
        <v>121</v>
      </c>
      <c r="L65" s="142">
        <f>L68</f>
        <v>741819804</v>
      </c>
      <c r="M65" s="141"/>
      <c r="N65" s="141"/>
      <c r="O65" s="141" t="s">
        <v>121</v>
      </c>
      <c r="P65" s="143">
        <f>SUM(P68:P72)</f>
        <v>36955270280</v>
      </c>
      <c r="Q65" s="9"/>
    </row>
    <row r="66" spans="1:17" s="3" customFormat="1" ht="167.25" customHeight="1" x14ac:dyDescent="0.3">
      <c r="A66" s="146"/>
      <c r="B66" s="147">
        <v>8</v>
      </c>
      <c r="C66" s="148" t="s">
        <v>48</v>
      </c>
      <c r="D66" s="148" t="s">
        <v>67</v>
      </c>
      <c r="E66" s="149" t="s">
        <v>49</v>
      </c>
      <c r="F66" s="148" t="s">
        <v>48</v>
      </c>
      <c r="G66" s="150" t="s">
        <v>69</v>
      </c>
      <c r="H66" s="173" t="s">
        <v>221</v>
      </c>
      <c r="I66" s="155" t="s">
        <v>86</v>
      </c>
      <c r="J66" s="155" t="s">
        <v>15</v>
      </c>
      <c r="K66" s="174" t="s">
        <v>94</v>
      </c>
      <c r="L66" s="176">
        <v>0</v>
      </c>
      <c r="M66" s="167" t="s">
        <v>26</v>
      </c>
      <c r="N66" s="175"/>
      <c r="O66" s="176"/>
      <c r="P66" s="168"/>
      <c r="Q66" s="9"/>
    </row>
    <row r="67" spans="1:17" s="3" customFormat="1" ht="159.75" customHeight="1" x14ac:dyDescent="0.3">
      <c r="A67" s="99"/>
      <c r="B67" s="169">
        <v>8</v>
      </c>
      <c r="C67" s="170" t="s">
        <v>48</v>
      </c>
      <c r="D67" s="170" t="s">
        <v>67</v>
      </c>
      <c r="E67" s="149" t="s">
        <v>49</v>
      </c>
      <c r="F67" s="170" t="s">
        <v>50</v>
      </c>
      <c r="G67" s="172" t="s">
        <v>70</v>
      </c>
      <c r="H67" s="172" t="s">
        <v>222</v>
      </c>
      <c r="I67" s="86" t="s">
        <v>42</v>
      </c>
      <c r="J67" s="53" t="s">
        <v>10</v>
      </c>
      <c r="K67" s="86" t="s">
        <v>94</v>
      </c>
      <c r="L67" s="93">
        <v>0</v>
      </c>
      <c r="M67" s="167" t="s">
        <v>26</v>
      </c>
      <c r="N67" s="86"/>
      <c r="O67" s="93"/>
      <c r="P67" s="261"/>
      <c r="Q67" s="9"/>
    </row>
    <row r="68" spans="1:17" s="3" customFormat="1" ht="129" customHeight="1" x14ac:dyDescent="0.3">
      <c r="A68" s="17"/>
      <c r="B68" s="132">
        <v>8</v>
      </c>
      <c r="C68" s="112" t="s">
        <v>48</v>
      </c>
      <c r="D68" s="112" t="s">
        <v>67</v>
      </c>
      <c r="E68" s="149" t="s">
        <v>49</v>
      </c>
      <c r="F68" s="112" t="s">
        <v>67</v>
      </c>
      <c r="G68" s="92" t="s">
        <v>71</v>
      </c>
      <c r="H68" s="136" t="s">
        <v>223</v>
      </c>
      <c r="I68" s="23" t="s">
        <v>65</v>
      </c>
      <c r="J68" s="23" t="s">
        <v>15</v>
      </c>
      <c r="K68" s="21" t="s">
        <v>224</v>
      </c>
      <c r="L68" s="298">
        <f>SUM(L69:L70)</f>
        <v>741819804</v>
      </c>
      <c r="M68" s="23" t="s">
        <v>26</v>
      </c>
      <c r="N68" s="23"/>
      <c r="O68" s="21" t="s">
        <v>130</v>
      </c>
      <c r="P68" s="73">
        <v>799270280</v>
      </c>
      <c r="Q68" s="9"/>
    </row>
    <row r="69" spans="1:17" s="3" customFormat="1" ht="51" customHeight="1" x14ac:dyDescent="0.3">
      <c r="A69" s="17"/>
      <c r="B69" s="132"/>
      <c r="C69" s="112"/>
      <c r="D69" s="112"/>
      <c r="E69" s="149"/>
      <c r="F69" s="112"/>
      <c r="G69" s="288" t="s">
        <v>175</v>
      </c>
      <c r="H69" s="289" t="s">
        <v>176</v>
      </c>
      <c r="I69" s="275" t="s">
        <v>177</v>
      </c>
      <c r="J69" s="32" t="s">
        <v>15</v>
      </c>
      <c r="K69" s="275" t="s">
        <v>178</v>
      </c>
      <c r="L69" s="54">
        <v>653411804</v>
      </c>
      <c r="M69" s="23"/>
      <c r="N69" s="23"/>
      <c r="O69" s="21"/>
      <c r="P69" s="73"/>
      <c r="Q69" s="9"/>
    </row>
    <row r="70" spans="1:17" s="3" customFormat="1" ht="51" customHeight="1" x14ac:dyDescent="0.3">
      <c r="A70" s="17"/>
      <c r="B70" s="132"/>
      <c r="C70" s="112"/>
      <c r="D70" s="112"/>
      <c r="E70" s="149"/>
      <c r="F70" s="112"/>
      <c r="G70" s="288" t="s">
        <v>167</v>
      </c>
      <c r="H70" s="314" t="s">
        <v>262</v>
      </c>
      <c r="I70" s="275" t="s">
        <v>42</v>
      </c>
      <c r="J70" s="32" t="s">
        <v>15</v>
      </c>
      <c r="K70" s="275" t="s">
        <v>14</v>
      </c>
      <c r="L70" s="54">
        <v>88408000</v>
      </c>
      <c r="M70" s="23"/>
      <c r="N70" s="23"/>
      <c r="O70" s="21"/>
      <c r="P70" s="73"/>
      <c r="Q70" s="9"/>
    </row>
    <row r="71" spans="1:17" s="3" customFormat="1" ht="111" customHeight="1" x14ac:dyDescent="0.3">
      <c r="A71" s="17"/>
      <c r="B71" s="132">
        <v>8</v>
      </c>
      <c r="C71" s="112" t="s">
        <v>48</v>
      </c>
      <c r="D71" s="112" t="s">
        <v>67</v>
      </c>
      <c r="E71" s="149" t="s">
        <v>49</v>
      </c>
      <c r="F71" s="112" t="s">
        <v>56</v>
      </c>
      <c r="G71" s="92" t="s">
        <v>169</v>
      </c>
      <c r="H71" s="136" t="s">
        <v>225</v>
      </c>
      <c r="I71" s="23" t="s">
        <v>168</v>
      </c>
      <c r="J71" s="23" t="s">
        <v>15</v>
      </c>
      <c r="K71" s="21" t="s">
        <v>226</v>
      </c>
      <c r="L71" s="32">
        <v>0</v>
      </c>
      <c r="M71" s="23" t="s">
        <v>26</v>
      </c>
      <c r="N71" s="23"/>
      <c r="O71" s="21" t="s">
        <v>32</v>
      </c>
      <c r="P71" s="73">
        <v>36006000000</v>
      </c>
      <c r="Q71" s="9"/>
    </row>
    <row r="72" spans="1:17" s="3" customFormat="1" ht="126" customHeight="1" x14ac:dyDescent="0.3">
      <c r="A72" s="17"/>
      <c r="B72" s="132">
        <v>8</v>
      </c>
      <c r="C72" s="112" t="s">
        <v>48</v>
      </c>
      <c r="D72" s="112" t="s">
        <v>67</v>
      </c>
      <c r="E72" s="149" t="s">
        <v>49</v>
      </c>
      <c r="F72" s="112" t="s">
        <v>63</v>
      </c>
      <c r="G72" s="92" t="s">
        <v>133</v>
      </c>
      <c r="H72" s="92" t="s">
        <v>227</v>
      </c>
      <c r="I72" s="52" t="s">
        <v>132</v>
      </c>
      <c r="J72" s="36" t="s">
        <v>10</v>
      </c>
      <c r="K72" s="54" t="s">
        <v>25</v>
      </c>
      <c r="L72" s="54">
        <v>0</v>
      </c>
      <c r="M72" s="23" t="s">
        <v>26</v>
      </c>
      <c r="N72" s="23"/>
      <c r="O72" s="54" t="s">
        <v>170</v>
      </c>
      <c r="P72" s="73">
        <v>150000000</v>
      </c>
      <c r="Q72" s="9"/>
    </row>
    <row r="73" spans="1:17" s="3" customFormat="1" ht="47.25" customHeight="1" x14ac:dyDescent="0.3">
      <c r="A73" s="17"/>
      <c r="B73" s="132">
        <v>8</v>
      </c>
      <c r="C73" s="112" t="s">
        <v>48</v>
      </c>
      <c r="D73" s="112" t="s">
        <v>56</v>
      </c>
      <c r="E73" s="137"/>
      <c r="F73" s="138"/>
      <c r="G73" s="130" t="s">
        <v>72</v>
      </c>
      <c r="H73" s="130" t="s">
        <v>228</v>
      </c>
      <c r="I73" s="52" t="s">
        <v>44</v>
      </c>
      <c r="J73" s="50" t="s">
        <v>15</v>
      </c>
      <c r="K73" s="290">
        <v>1</v>
      </c>
      <c r="L73" s="97">
        <f>L74</f>
        <v>150000000</v>
      </c>
      <c r="M73" s="23"/>
      <c r="N73" s="23"/>
      <c r="O73" s="23"/>
      <c r="P73" s="139">
        <f>SUM(P75)</f>
        <v>30144593</v>
      </c>
      <c r="Q73" s="9"/>
    </row>
    <row r="74" spans="1:17" s="3" customFormat="1" ht="83.25" customHeight="1" x14ac:dyDescent="0.3">
      <c r="A74" s="17"/>
      <c r="B74" s="132">
        <v>8</v>
      </c>
      <c r="C74" s="112" t="s">
        <v>48</v>
      </c>
      <c r="D74" s="112" t="s">
        <v>56</v>
      </c>
      <c r="E74" s="219" t="s">
        <v>49</v>
      </c>
      <c r="F74" s="138"/>
      <c r="G74" s="127" t="s">
        <v>127</v>
      </c>
      <c r="H74" s="227" t="s">
        <v>229</v>
      </c>
      <c r="I74" s="87" t="s">
        <v>44</v>
      </c>
      <c r="J74" s="50" t="s">
        <v>15</v>
      </c>
      <c r="K74" s="34" t="s">
        <v>94</v>
      </c>
      <c r="L74" s="97">
        <f>L75</f>
        <v>150000000</v>
      </c>
      <c r="M74" s="23"/>
      <c r="N74" s="23"/>
      <c r="O74" s="23"/>
      <c r="P74" s="139">
        <f>SUM(P76)</f>
        <v>30144593</v>
      </c>
      <c r="Q74" s="9"/>
    </row>
    <row r="75" spans="1:17" s="3" customFormat="1" ht="84.75" customHeight="1" x14ac:dyDescent="0.3">
      <c r="A75" s="17"/>
      <c r="B75" s="132">
        <v>8</v>
      </c>
      <c r="C75" s="112" t="s">
        <v>48</v>
      </c>
      <c r="D75" s="112" t="s">
        <v>56</v>
      </c>
      <c r="E75" s="113" t="s">
        <v>49</v>
      </c>
      <c r="F75" s="112" t="s">
        <v>67</v>
      </c>
      <c r="G75" s="92" t="s">
        <v>73</v>
      </c>
      <c r="H75" s="136" t="s">
        <v>230</v>
      </c>
      <c r="I75" s="52" t="s">
        <v>74</v>
      </c>
      <c r="J75" s="51" t="s">
        <v>18</v>
      </c>
      <c r="K75" s="242" t="s">
        <v>171</v>
      </c>
      <c r="L75" s="230">
        <f>SUM(L76:L77)</f>
        <v>150000000</v>
      </c>
      <c r="M75" s="59" t="s">
        <v>26</v>
      </c>
      <c r="N75" s="59"/>
      <c r="O75" s="242" t="s">
        <v>171</v>
      </c>
      <c r="P75" s="231">
        <v>30144593</v>
      </c>
      <c r="Q75" s="9"/>
    </row>
    <row r="76" spans="1:17" s="3" customFormat="1" ht="45.75" customHeight="1" x14ac:dyDescent="0.3">
      <c r="A76" s="17"/>
      <c r="B76" s="132"/>
      <c r="C76" s="112"/>
      <c r="D76" s="112"/>
      <c r="E76" s="113"/>
      <c r="F76" s="112"/>
      <c r="G76" s="228" t="s">
        <v>24</v>
      </c>
      <c r="H76" s="59" t="s">
        <v>172</v>
      </c>
      <c r="I76" s="232" t="s">
        <v>44</v>
      </c>
      <c r="J76" s="229" t="s">
        <v>11</v>
      </c>
      <c r="K76" s="242" t="s">
        <v>171</v>
      </c>
      <c r="L76" s="230"/>
      <c r="M76" s="59" t="s">
        <v>26</v>
      </c>
      <c r="N76" s="59"/>
      <c r="O76" s="242" t="s">
        <v>171</v>
      </c>
      <c r="P76" s="231">
        <v>30144593</v>
      </c>
      <c r="Q76" s="9"/>
    </row>
    <row r="77" spans="1:17" s="3" customFormat="1" ht="45.75" customHeight="1" x14ac:dyDescent="0.3">
      <c r="A77" s="17"/>
      <c r="B77" s="132"/>
      <c r="C77" s="112"/>
      <c r="D77" s="112"/>
      <c r="E77" s="113"/>
      <c r="F77" s="112"/>
      <c r="G77" s="228" t="s">
        <v>263</v>
      </c>
      <c r="H77" s="59" t="s">
        <v>172</v>
      </c>
      <c r="I77" s="232" t="s">
        <v>44</v>
      </c>
      <c r="J77" s="229" t="s">
        <v>11</v>
      </c>
      <c r="K77" s="242" t="s">
        <v>264</v>
      </c>
      <c r="L77" s="315">
        <v>150000000</v>
      </c>
      <c r="M77" s="59"/>
      <c r="N77" s="59"/>
      <c r="O77" s="242"/>
      <c r="P77" s="231"/>
      <c r="Q77" s="9"/>
    </row>
    <row r="78" spans="1:17" s="3" customFormat="1" ht="64.5" customHeight="1" x14ac:dyDescent="0.3">
      <c r="A78" s="17"/>
      <c r="B78" s="132">
        <v>8</v>
      </c>
      <c r="C78" s="112" t="s">
        <v>48</v>
      </c>
      <c r="D78" s="112" t="s">
        <v>63</v>
      </c>
      <c r="E78" s="113"/>
      <c r="F78" s="112"/>
      <c r="G78" s="95" t="s">
        <v>75</v>
      </c>
      <c r="H78" s="144" t="s">
        <v>231</v>
      </c>
      <c r="I78" s="52" t="s">
        <v>232</v>
      </c>
      <c r="J78" s="51" t="s">
        <v>18</v>
      </c>
      <c r="K78" s="290">
        <v>1</v>
      </c>
      <c r="L78" s="97">
        <f>L79</f>
        <v>138397200</v>
      </c>
      <c r="M78" s="23"/>
      <c r="N78" s="23"/>
      <c r="O78" s="23"/>
      <c r="P78" s="139">
        <f>SUM(P80:P84)</f>
        <v>279519631</v>
      </c>
      <c r="Q78" s="281"/>
    </row>
    <row r="79" spans="1:17" s="3" customFormat="1" ht="65.25" customHeight="1" x14ac:dyDescent="0.3">
      <c r="A79" s="17"/>
      <c r="B79" s="132">
        <v>8</v>
      </c>
      <c r="C79" s="112" t="s">
        <v>48</v>
      </c>
      <c r="D79" s="112" t="s">
        <v>63</v>
      </c>
      <c r="E79" s="113" t="s">
        <v>49</v>
      </c>
      <c r="F79" s="112"/>
      <c r="G79" s="92" t="s">
        <v>126</v>
      </c>
      <c r="H79" s="136" t="s">
        <v>233</v>
      </c>
      <c r="I79" s="52" t="s">
        <v>42</v>
      </c>
      <c r="J79" s="51" t="s">
        <v>15</v>
      </c>
      <c r="K79" s="52" t="s">
        <v>94</v>
      </c>
      <c r="L79" s="35">
        <f>L80+L84</f>
        <v>138397200</v>
      </c>
      <c r="M79" s="82"/>
      <c r="N79" s="23"/>
      <c r="O79" s="52" t="s">
        <v>94</v>
      </c>
      <c r="P79" s="139">
        <f>SUM(P80:P84)</f>
        <v>279519631</v>
      </c>
      <c r="Q79" s="9"/>
    </row>
    <row r="80" spans="1:17" s="3" customFormat="1" ht="102.75" customHeight="1" x14ac:dyDescent="0.3">
      <c r="A80" s="17"/>
      <c r="B80" s="132">
        <v>8</v>
      </c>
      <c r="C80" s="112" t="s">
        <v>48</v>
      </c>
      <c r="D80" s="112" t="s">
        <v>63</v>
      </c>
      <c r="E80" s="113" t="s">
        <v>49</v>
      </c>
      <c r="F80" s="112" t="s">
        <v>67</v>
      </c>
      <c r="G80" s="92" t="s">
        <v>136</v>
      </c>
      <c r="H80" s="136" t="s">
        <v>234</v>
      </c>
      <c r="I80" s="47" t="s">
        <v>42</v>
      </c>
      <c r="J80" s="51" t="s">
        <v>18</v>
      </c>
      <c r="K80" s="51"/>
      <c r="L80" s="35">
        <f>SUM(L81:L83)</f>
        <v>71940000</v>
      </c>
      <c r="M80" s="83" t="s">
        <v>26</v>
      </c>
      <c r="N80" s="32"/>
      <c r="O80" s="51" t="s">
        <v>121</v>
      </c>
      <c r="P80" s="72">
        <v>210192634</v>
      </c>
      <c r="Q80" s="9"/>
    </row>
    <row r="81" spans="1:17" s="3" customFormat="1" ht="38.25" customHeight="1" x14ac:dyDescent="0.3">
      <c r="A81" s="17"/>
      <c r="B81" s="132"/>
      <c r="C81" s="112"/>
      <c r="D81" s="112"/>
      <c r="E81" s="113"/>
      <c r="F81" s="112"/>
      <c r="G81" s="76" t="s">
        <v>254</v>
      </c>
      <c r="H81" s="278" t="s">
        <v>255</v>
      </c>
      <c r="I81" s="87" t="s">
        <v>42</v>
      </c>
      <c r="J81" s="52" t="s">
        <v>15</v>
      </c>
      <c r="K81" s="49" t="s">
        <v>22</v>
      </c>
      <c r="L81" s="36">
        <v>21700000</v>
      </c>
      <c r="M81" s="83" t="s">
        <v>26</v>
      </c>
      <c r="N81" s="32"/>
      <c r="O81" s="51"/>
      <c r="P81" s="72"/>
      <c r="Q81" s="9"/>
    </row>
    <row r="82" spans="1:17" s="3" customFormat="1" ht="38.25" customHeight="1" x14ac:dyDescent="0.3">
      <c r="A82" s="17"/>
      <c r="B82" s="132"/>
      <c r="C82" s="112"/>
      <c r="D82" s="112"/>
      <c r="E82" s="113"/>
      <c r="F82" s="112"/>
      <c r="G82" s="76" t="s">
        <v>256</v>
      </c>
      <c r="H82" s="278" t="s">
        <v>257</v>
      </c>
      <c r="I82" s="87" t="s">
        <v>248</v>
      </c>
      <c r="J82" s="52" t="s">
        <v>15</v>
      </c>
      <c r="K82" s="49" t="s">
        <v>19</v>
      </c>
      <c r="L82" s="36">
        <v>24964000</v>
      </c>
      <c r="M82" s="83" t="s">
        <v>26</v>
      </c>
      <c r="N82" s="32"/>
      <c r="O82" s="51"/>
      <c r="P82" s="72"/>
      <c r="Q82" s="9"/>
    </row>
    <row r="83" spans="1:17" s="3" customFormat="1" ht="38.25" customHeight="1" x14ac:dyDescent="0.3">
      <c r="A83" s="17"/>
      <c r="B83" s="132"/>
      <c r="C83" s="112"/>
      <c r="D83" s="112"/>
      <c r="E83" s="113"/>
      <c r="F83" s="112"/>
      <c r="G83" s="76" t="s">
        <v>258</v>
      </c>
      <c r="H83" s="278" t="s">
        <v>255</v>
      </c>
      <c r="I83" s="87" t="s">
        <v>248</v>
      </c>
      <c r="J83" s="52" t="s">
        <v>15</v>
      </c>
      <c r="K83" s="49" t="s">
        <v>13</v>
      </c>
      <c r="L83" s="36">
        <v>25276000</v>
      </c>
      <c r="M83" s="83" t="s">
        <v>26</v>
      </c>
      <c r="N83" s="32"/>
      <c r="O83" s="51"/>
      <c r="P83" s="72"/>
      <c r="Q83" s="9"/>
    </row>
    <row r="84" spans="1:17" s="3" customFormat="1" ht="107.25" customHeight="1" x14ac:dyDescent="0.3">
      <c r="A84" s="17"/>
      <c r="B84" s="132">
        <v>8</v>
      </c>
      <c r="C84" s="112" t="s">
        <v>48</v>
      </c>
      <c r="D84" s="112" t="s">
        <v>63</v>
      </c>
      <c r="E84" s="113" t="s">
        <v>49</v>
      </c>
      <c r="F84" s="112" t="s">
        <v>56</v>
      </c>
      <c r="G84" s="92" t="s">
        <v>76</v>
      </c>
      <c r="H84" s="136" t="s">
        <v>235</v>
      </c>
      <c r="I84" s="47" t="s">
        <v>42</v>
      </c>
      <c r="J84" s="51" t="s">
        <v>18</v>
      </c>
      <c r="K84" s="51" t="s">
        <v>31</v>
      </c>
      <c r="L84" s="58">
        <f>SUM(L85:L86)</f>
        <v>66457200</v>
      </c>
      <c r="M84" s="83" t="s">
        <v>26</v>
      </c>
      <c r="N84" s="32"/>
      <c r="O84" s="51" t="s">
        <v>121</v>
      </c>
      <c r="P84" s="72">
        <v>69326997</v>
      </c>
      <c r="Q84" s="9"/>
    </row>
    <row r="85" spans="1:17" s="3" customFormat="1" ht="42" customHeight="1" x14ac:dyDescent="0.3">
      <c r="A85" s="17"/>
      <c r="B85" s="128"/>
      <c r="C85" s="129"/>
      <c r="D85" s="129"/>
      <c r="E85" s="135"/>
      <c r="F85" s="129" t="s">
        <v>259</v>
      </c>
      <c r="G85" s="56" t="s">
        <v>37</v>
      </c>
      <c r="H85" s="47" t="s">
        <v>155</v>
      </c>
      <c r="I85" s="47" t="s">
        <v>43</v>
      </c>
      <c r="J85" s="48" t="s">
        <v>10</v>
      </c>
      <c r="K85" s="49" t="s">
        <v>94</v>
      </c>
      <c r="L85" s="37">
        <v>15957200</v>
      </c>
      <c r="M85" s="52" t="s">
        <v>26</v>
      </c>
      <c r="N85" s="23"/>
      <c r="O85" s="23"/>
      <c r="P85" s="69"/>
      <c r="Q85" s="9"/>
    </row>
    <row r="86" spans="1:17" s="3" customFormat="1" ht="36" customHeight="1" x14ac:dyDescent="0.3">
      <c r="A86" s="292"/>
      <c r="B86" s="293"/>
      <c r="C86" s="294"/>
      <c r="D86" s="294"/>
      <c r="E86" s="295"/>
      <c r="F86" s="294" t="s">
        <v>260</v>
      </c>
      <c r="G86" s="56" t="s">
        <v>251</v>
      </c>
      <c r="H86" s="92" t="s">
        <v>250</v>
      </c>
      <c r="I86" s="47" t="s">
        <v>248</v>
      </c>
      <c r="J86" s="236" t="s">
        <v>10</v>
      </c>
      <c r="K86" s="49" t="s">
        <v>94</v>
      </c>
      <c r="L86" s="37">
        <v>50500000</v>
      </c>
      <c r="M86" s="52" t="s">
        <v>26</v>
      </c>
      <c r="N86" s="296"/>
      <c r="O86" s="296"/>
      <c r="P86" s="297"/>
      <c r="Q86" s="9"/>
    </row>
    <row r="87" spans="1:17" s="3" customFormat="1" ht="73.5" customHeight="1" x14ac:dyDescent="0.3">
      <c r="A87" s="146"/>
      <c r="B87" s="157">
        <v>8</v>
      </c>
      <c r="C87" s="158" t="s">
        <v>48</v>
      </c>
      <c r="D87" s="158" t="s">
        <v>52</v>
      </c>
      <c r="E87" s="159"/>
      <c r="F87" s="160"/>
      <c r="G87" s="161" t="s">
        <v>77</v>
      </c>
      <c r="H87" s="161" t="s">
        <v>236</v>
      </c>
      <c r="I87" s="162" t="s">
        <v>42</v>
      </c>
      <c r="J87" s="163" t="s">
        <v>18</v>
      </c>
      <c r="K87" s="291">
        <v>1</v>
      </c>
      <c r="L87" s="164">
        <f>L88</f>
        <v>945568100</v>
      </c>
      <c r="M87" s="155"/>
      <c r="N87" s="155"/>
      <c r="O87" s="165"/>
      <c r="P87" s="166">
        <f>SUM(P89:P100)</f>
        <v>76902413</v>
      </c>
      <c r="Q87" s="9"/>
    </row>
    <row r="88" spans="1:17" s="3" customFormat="1" ht="156" x14ac:dyDescent="0.3">
      <c r="A88" s="110"/>
      <c r="B88" s="91">
        <v>8</v>
      </c>
      <c r="C88" s="88" t="s">
        <v>48</v>
      </c>
      <c r="D88" s="88" t="s">
        <v>52</v>
      </c>
      <c r="E88" s="89" t="s">
        <v>49</v>
      </c>
      <c r="F88" s="220"/>
      <c r="G88" s="90" t="s">
        <v>125</v>
      </c>
      <c r="H88" s="90" t="s">
        <v>237</v>
      </c>
      <c r="I88" s="221" t="s">
        <v>42</v>
      </c>
      <c r="J88" s="222" t="s">
        <v>18</v>
      </c>
      <c r="K88" s="223" t="s">
        <v>121</v>
      </c>
      <c r="L88" s="224">
        <f>L89+L90+L91+L95+L97+L99</f>
        <v>945568100</v>
      </c>
      <c r="M88" s="225"/>
      <c r="N88" s="225"/>
      <c r="O88" s="226"/>
      <c r="P88" s="239" t="e">
        <f>SUM(#REF!)</f>
        <v>#REF!</v>
      </c>
      <c r="Q88" s="9"/>
    </row>
    <row r="89" spans="1:17" s="3" customFormat="1" ht="132.75" customHeight="1" x14ac:dyDescent="0.3">
      <c r="A89" s="99"/>
      <c r="B89" s="169">
        <v>8</v>
      </c>
      <c r="C89" s="170" t="s">
        <v>48</v>
      </c>
      <c r="D89" s="170" t="s">
        <v>52</v>
      </c>
      <c r="E89" s="171" t="s">
        <v>49</v>
      </c>
      <c r="F89" s="170" t="s">
        <v>48</v>
      </c>
      <c r="G89" s="172" t="s">
        <v>78</v>
      </c>
      <c r="H89" s="172" t="s">
        <v>238</v>
      </c>
      <c r="I89" s="39" t="s">
        <v>41</v>
      </c>
      <c r="J89" s="237" t="s">
        <v>18</v>
      </c>
      <c r="K89" s="86"/>
      <c r="L89" s="55">
        <v>0</v>
      </c>
      <c r="M89" s="238"/>
      <c r="N89" s="75"/>
      <c r="O89" s="86"/>
      <c r="P89" s="61"/>
      <c r="Q89" s="9"/>
    </row>
    <row r="90" spans="1:17" s="3" customFormat="1" ht="147" customHeight="1" x14ac:dyDescent="0.3">
      <c r="A90" s="19"/>
      <c r="B90" s="132">
        <v>8</v>
      </c>
      <c r="C90" s="112" t="s">
        <v>48</v>
      </c>
      <c r="D90" s="112" t="s">
        <v>52</v>
      </c>
      <c r="E90" s="113" t="s">
        <v>49</v>
      </c>
      <c r="F90" s="112" t="s">
        <v>50</v>
      </c>
      <c r="G90" s="127" t="s">
        <v>79</v>
      </c>
      <c r="H90" s="127" t="s">
        <v>239</v>
      </c>
      <c r="I90" s="47" t="s">
        <v>42</v>
      </c>
      <c r="J90" s="51" t="s">
        <v>18</v>
      </c>
      <c r="K90" s="33"/>
      <c r="L90" s="37">
        <v>0</v>
      </c>
      <c r="M90" s="82" t="s">
        <v>26</v>
      </c>
      <c r="N90" s="23"/>
      <c r="O90" s="33"/>
      <c r="P90" s="96"/>
      <c r="Q90" s="9"/>
    </row>
    <row r="91" spans="1:17" s="3" customFormat="1" ht="160.5" customHeight="1" x14ac:dyDescent="0.3">
      <c r="A91" s="19"/>
      <c r="B91" s="132">
        <v>8</v>
      </c>
      <c r="C91" s="112" t="s">
        <v>48</v>
      </c>
      <c r="D91" s="112" t="s">
        <v>52</v>
      </c>
      <c r="E91" s="113" t="s">
        <v>49</v>
      </c>
      <c r="F91" s="112" t="s">
        <v>67</v>
      </c>
      <c r="G91" s="127" t="s">
        <v>80</v>
      </c>
      <c r="H91" s="127" t="s">
        <v>240</v>
      </c>
      <c r="I91" s="47" t="s">
        <v>41</v>
      </c>
      <c r="J91" s="51" t="s">
        <v>18</v>
      </c>
      <c r="K91" s="33" t="s">
        <v>241</v>
      </c>
      <c r="L91" s="58">
        <f>SUM(L92:L94)</f>
        <v>840543600</v>
      </c>
      <c r="M91" s="23" t="s">
        <v>26</v>
      </c>
      <c r="N91" s="23"/>
      <c r="O91" s="33" t="s">
        <v>131</v>
      </c>
      <c r="P91" s="96">
        <v>20000000</v>
      </c>
      <c r="Q91" s="9"/>
    </row>
    <row r="92" spans="1:17" s="3" customFormat="1" ht="51.75" customHeight="1" x14ac:dyDescent="0.3">
      <c r="A92" s="216"/>
      <c r="B92" s="217"/>
      <c r="C92" s="218"/>
      <c r="D92" s="218"/>
      <c r="E92" s="219"/>
      <c r="F92" s="218"/>
      <c r="G92" s="56" t="s">
        <v>20</v>
      </c>
      <c r="H92" s="39" t="s">
        <v>21</v>
      </c>
      <c r="I92" s="39" t="s">
        <v>41</v>
      </c>
      <c r="J92" s="51" t="s">
        <v>18</v>
      </c>
      <c r="K92" s="49">
        <v>1</v>
      </c>
      <c r="L92" s="38">
        <v>40543600</v>
      </c>
      <c r="M92" s="52" t="s">
        <v>26</v>
      </c>
      <c r="N92" s="296"/>
      <c r="O92" s="304"/>
      <c r="P92" s="301"/>
      <c r="Q92" s="9"/>
    </row>
    <row r="93" spans="1:17" s="3" customFormat="1" ht="51.75" customHeight="1" x14ac:dyDescent="0.3">
      <c r="A93" s="216"/>
      <c r="B93" s="217"/>
      <c r="C93" s="218"/>
      <c r="D93" s="218"/>
      <c r="E93" s="219"/>
      <c r="F93" s="218"/>
      <c r="G93" s="316" t="s">
        <v>265</v>
      </c>
      <c r="H93" s="319" t="s">
        <v>266</v>
      </c>
      <c r="I93" s="39" t="s">
        <v>41</v>
      </c>
      <c r="J93" s="317" t="s">
        <v>18</v>
      </c>
      <c r="K93" s="318">
        <v>1</v>
      </c>
      <c r="L93" s="37">
        <v>500000000</v>
      </c>
      <c r="M93" s="52" t="s">
        <v>26</v>
      </c>
      <c r="N93" s="296"/>
      <c r="O93" s="304"/>
      <c r="P93" s="301"/>
      <c r="Q93" s="9"/>
    </row>
    <row r="94" spans="1:17" s="3" customFormat="1" ht="51.75" customHeight="1" x14ac:dyDescent="0.3">
      <c r="A94" s="216"/>
      <c r="B94" s="217"/>
      <c r="C94" s="218"/>
      <c r="D94" s="218"/>
      <c r="E94" s="219"/>
      <c r="F94" s="218"/>
      <c r="G94" s="316" t="s">
        <v>267</v>
      </c>
      <c r="H94" s="319" t="s">
        <v>266</v>
      </c>
      <c r="I94" s="39" t="s">
        <v>41</v>
      </c>
      <c r="J94" s="317" t="s">
        <v>18</v>
      </c>
      <c r="K94" s="318">
        <v>1</v>
      </c>
      <c r="L94" s="37">
        <v>300000000</v>
      </c>
      <c r="M94" s="52" t="s">
        <v>26</v>
      </c>
      <c r="N94" s="296"/>
      <c r="O94" s="304"/>
      <c r="P94" s="301"/>
      <c r="Q94" s="9"/>
    </row>
    <row r="95" spans="1:17" s="3" customFormat="1" ht="147" customHeight="1" x14ac:dyDescent="0.3">
      <c r="A95" s="146"/>
      <c r="B95" s="147">
        <v>8</v>
      </c>
      <c r="C95" s="148" t="s">
        <v>48</v>
      </c>
      <c r="D95" s="148" t="s">
        <v>52</v>
      </c>
      <c r="E95" s="149" t="s">
        <v>49</v>
      </c>
      <c r="F95" s="148" t="s">
        <v>56</v>
      </c>
      <c r="G95" s="150" t="s">
        <v>81</v>
      </c>
      <c r="H95" s="150" t="s">
        <v>242</v>
      </c>
      <c r="I95" s="151" t="s">
        <v>82</v>
      </c>
      <c r="J95" s="152" t="s">
        <v>18</v>
      </c>
      <c r="K95" s="153" t="s">
        <v>241</v>
      </c>
      <c r="L95" s="277">
        <v>35024500</v>
      </c>
      <c r="M95" s="154" t="s">
        <v>26</v>
      </c>
      <c r="N95" s="155"/>
      <c r="O95" s="153">
        <v>1</v>
      </c>
      <c r="P95" s="156">
        <v>35473797</v>
      </c>
      <c r="Q95" s="9"/>
    </row>
    <row r="96" spans="1:17" s="3" customFormat="1" ht="55.5" customHeight="1" x14ac:dyDescent="0.3">
      <c r="A96" s="110"/>
      <c r="B96" s="91"/>
      <c r="C96" s="88"/>
      <c r="D96" s="88"/>
      <c r="E96" s="89"/>
      <c r="F96" s="88"/>
      <c r="G96" s="57" t="s">
        <v>270</v>
      </c>
      <c r="H96" s="39" t="s">
        <v>271</v>
      </c>
      <c r="I96" s="151" t="s">
        <v>82</v>
      </c>
      <c r="J96" s="40" t="s">
        <v>18</v>
      </c>
      <c r="K96" s="21" t="s">
        <v>28</v>
      </c>
      <c r="L96" s="37">
        <v>35024500</v>
      </c>
      <c r="M96" s="52" t="s">
        <v>26</v>
      </c>
      <c r="N96" s="111"/>
      <c r="O96" s="303"/>
      <c r="P96" s="301"/>
      <c r="Q96" s="9"/>
    </row>
    <row r="97" spans="1:20" s="3" customFormat="1" ht="153.75" customHeight="1" x14ac:dyDescent="0.3">
      <c r="A97" s="177"/>
      <c r="B97" s="178">
        <v>8</v>
      </c>
      <c r="C97" s="179" t="s">
        <v>48</v>
      </c>
      <c r="D97" s="179" t="s">
        <v>52</v>
      </c>
      <c r="E97" s="180" t="s">
        <v>49</v>
      </c>
      <c r="F97" s="179" t="s">
        <v>63</v>
      </c>
      <c r="G97" s="181" t="s">
        <v>83</v>
      </c>
      <c r="H97" s="181" t="s">
        <v>243</v>
      </c>
      <c r="I97" s="39" t="s">
        <v>84</v>
      </c>
      <c r="J97" s="40" t="s">
        <v>18</v>
      </c>
      <c r="K97" s="100" t="s">
        <v>185</v>
      </c>
      <c r="L97" s="302">
        <v>20000000</v>
      </c>
      <c r="M97" s="145" t="s">
        <v>26</v>
      </c>
      <c r="N97" s="94"/>
      <c r="O97" s="100" t="s">
        <v>28</v>
      </c>
      <c r="P97" s="96">
        <v>21428616</v>
      </c>
      <c r="Q97" s="9"/>
    </row>
    <row r="98" spans="1:20" s="3" customFormat="1" ht="54" customHeight="1" x14ac:dyDescent="0.3">
      <c r="A98" s="110"/>
      <c r="B98" s="91"/>
      <c r="C98" s="88"/>
      <c r="D98" s="88"/>
      <c r="E98" s="89"/>
      <c r="F98" s="88"/>
      <c r="G98" s="127" t="s">
        <v>30</v>
      </c>
      <c r="H98" s="47" t="s">
        <v>17</v>
      </c>
      <c r="I98" s="47" t="s">
        <v>40</v>
      </c>
      <c r="J98" s="51" t="s">
        <v>18</v>
      </c>
      <c r="K98" s="33" t="s">
        <v>25</v>
      </c>
      <c r="L98" s="37">
        <v>20000000</v>
      </c>
      <c r="M98" s="82" t="s">
        <v>26</v>
      </c>
      <c r="N98" s="300"/>
      <c r="O98" s="299"/>
      <c r="P98" s="301"/>
      <c r="Q98" s="9"/>
    </row>
    <row r="99" spans="1:20" s="3" customFormat="1" ht="54" customHeight="1" x14ac:dyDescent="0.3">
      <c r="A99" s="110"/>
      <c r="B99" s="169">
        <v>8</v>
      </c>
      <c r="C99" s="170" t="s">
        <v>48</v>
      </c>
      <c r="D99" s="170" t="s">
        <v>52</v>
      </c>
      <c r="E99" s="171" t="s">
        <v>49</v>
      </c>
      <c r="F99" s="170" t="s">
        <v>52</v>
      </c>
      <c r="G99" s="40" t="s">
        <v>128</v>
      </c>
      <c r="H99" s="311" t="s">
        <v>244</v>
      </c>
      <c r="I99" s="39" t="s">
        <v>129</v>
      </c>
      <c r="J99" s="62" t="s">
        <v>18</v>
      </c>
      <c r="K99" s="52" t="s">
        <v>245</v>
      </c>
      <c r="L99" s="58">
        <f>SUM(L100)</f>
        <v>50000000</v>
      </c>
      <c r="M99" s="84" t="s">
        <v>26</v>
      </c>
      <c r="N99" s="63"/>
      <c r="O99" s="52" t="s">
        <v>28</v>
      </c>
      <c r="P99" s="65"/>
      <c r="Q99" s="9"/>
    </row>
    <row r="100" spans="1:20" s="3" customFormat="1" ht="31.8" thickBot="1" x14ac:dyDescent="0.35">
      <c r="A100" s="74"/>
      <c r="B100" s="243"/>
      <c r="C100" s="244"/>
      <c r="D100" s="244"/>
      <c r="E100" s="245"/>
      <c r="F100" s="244"/>
      <c r="G100" s="246" t="s">
        <v>128</v>
      </c>
      <c r="H100" s="247" t="s">
        <v>34</v>
      </c>
      <c r="I100" s="77" t="s">
        <v>129</v>
      </c>
      <c r="J100" s="305" t="s">
        <v>18</v>
      </c>
      <c r="K100" s="306" t="s">
        <v>245</v>
      </c>
      <c r="L100" s="307">
        <v>50000000</v>
      </c>
      <c r="M100" s="308" t="s">
        <v>26</v>
      </c>
      <c r="N100" s="309"/>
      <c r="O100" s="306" t="s">
        <v>28</v>
      </c>
      <c r="P100" s="310"/>
      <c r="Q100" s="9"/>
    </row>
    <row r="101" spans="1:20" ht="13.8" thickTop="1" x14ac:dyDescent="0.3"/>
    <row r="102" spans="1:20" x14ac:dyDescent="0.3">
      <c r="P102" s="241"/>
    </row>
    <row r="103" spans="1:20" ht="15.6" x14ac:dyDescent="0.3">
      <c r="J103" s="79"/>
      <c r="K103" s="27"/>
      <c r="L103" s="2"/>
      <c r="M103" s="2"/>
      <c r="N103" s="27" t="s">
        <v>269</v>
      </c>
      <c r="O103" s="2"/>
    </row>
    <row r="104" spans="1:20" ht="15.6" x14ac:dyDescent="0.3">
      <c r="J104" s="79"/>
      <c r="K104" s="28"/>
      <c r="L104" s="240"/>
      <c r="M104" s="279"/>
      <c r="N104" s="28" t="s">
        <v>46</v>
      </c>
      <c r="O104" s="2"/>
    </row>
    <row r="105" spans="1:20" ht="15.6" x14ac:dyDescent="0.3">
      <c r="J105" s="79"/>
      <c r="K105" s="28"/>
      <c r="L105" s="2"/>
      <c r="M105" s="2"/>
      <c r="N105" s="28" t="s">
        <v>45</v>
      </c>
      <c r="O105" s="2"/>
    </row>
    <row r="106" spans="1:20" ht="15.6" x14ac:dyDescent="0.3">
      <c r="J106" s="79"/>
      <c r="K106" s="28"/>
      <c r="L106" s="2"/>
      <c r="M106" s="2"/>
      <c r="N106" s="28"/>
      <c r="O106" s="2"/>
    </row>
    <row r="107" spans="1:20" ht="15.6" x14ac:dyDescent="0.3">
      <c r="K107" s="29"/>
      <c r="L107" s="2"/>
      <c r="M107" s="2"/>
      <c r="N107" s="29"/>
      <c r="O107" s="2"/>
    </row>
    <row r="108" spans="1:20" ht="15.6" x14ac:dyDescent="0.3">
      <c r="K108" s="29"/>
      <c r="L108" s="2"/>
      <c r="M108" s="2"/>
      <c r="N108" s="29"/>
      <c r="O108" s="2"/>
    </row>
    <row r="109" spans="1:20" s="5" customFormat="1" ht="15.6" x14ac:dyDescent="0.3">
      <c r="A109" s="4"/>
      <c r="B109" s="4"/>
      <c r="C109" s="4"/>
      <c r="D109" s="13"/>
      <c r="E109" s="12"/>
      <c r="F109" s="6"/>
      <c r="G109" s="14"/>
      <c r="H109" s="11"/>
      <c r="I109" s="11"/>
      <c r="J109" s="6"/>
      <c r="K109" s="30"/>
      <c r="N109" s="30" t="s">
        <v>160</v>
      </c>
      <c r="Q109" s="8"/>
      <c r="R109" s="2"/>
      <c r="S109" s="2"/>
      <c r="T109" s="2"/>
    </row>
    <row r="110" spans="1:20" s="5" customFormat="1" ht="15.6" x14ac:dyDescent="0.3">
      <c r="A110" s="4"/>
      <c r="B110" s="4"/>
      <c r="C110" s="4"/>
      <c r="D110" s="13"/>
      <c r="E110" s="12"/>
      <c r="F110" s="6"/>
      <c r="G110" s="14"/>
      <c r="H110" s="11"/>
      <c r="I110" s="11"/>
      <c r="J110" s="6"/>
      <c r="K110" s="28"/>
      <c r="N110" s="28" t="s">
        <v>268</v>
      </c>
      <c r="Q110" s="8"/>
      <c r="R110" s="2"/>
      <c r="S110" s="2"/>
      <c r="T110" s="2"/>
    </row>
    <row r="111" spans="1:20" s="5" customFormat="1" ht="15.6" x14ac:dyDescent="0.3">
      <c r="A111" s="4"/>
      <c r="B111" s="4"/>
      <c r="C111" s="4"/>
      <c r="D111" s="13"/>
      <c r="E111" s="12"/>
      <c r="F111" s="6"/>
      <c r="G111" s="14"/>
      <c r="H111" s="11"/>
      <c r="I111" s="11"/>
      <c r="J111" s="6"/>
      <c r="K111" s="28"/>
      <c r="N111" s="28" t="s">
        <v>161</v>
      </c>
      <c r="Q111" s="8"/>
      <c r="R111" s="2"/>
      <c r="S111" s="2"/>
      <c r="T111" s="2"/>
    </row>
  </sheetData>
  <mergeCells count="18">
    <mergeCell ref="A1:P1"/>
    <mergeCell ref="A2:P2"/>
    <mergeCell ref="A4:P4"/>
    <mergeCell ref="A5:P5"/>
    <mergeCell ref="A6:F8"/>
    <mergeCell ref="G6:G8"/>
    <mergeCell ref="H6:H8"/>
    <mergeCell ref="I6:I8"/>
    <mergeCell ref="J6:M6"/>
    <mergeCell ref="N6:N8"/>
    <mergeCell ref="A9:E9"/>
    <mergeCell ref="O6:P6"/>
    <mergeCell ref="J7:J8"/>
    <mergeCell ref="K7:K8"/>
    <mergeCell ref="L7:L8"/>
    <mergeCell ref="M7:M8"/>
    <mergeCell ref="O7:O8"/>
    <mergeCell ref="P7:P8"/>
  </mergeCells>
  <pageMargins left="0.47" right="0.19685039370078741" top="0.74803149606299213" bottom="0.74803149606299213" header="0.31496062992125984" footer="0.31496062992125984"/>
  <pageSetup paperSize="5" scale="78" orientation="landscape" horizontalDpi="4294967293" r:id="rId1"/>
  <headerFoot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8" zoomScaleNormal="98" workbookViewId="0">
      <selection activeCell="L13" sqref="L13"/>
    </sheetView>
  </sheetViews>
  <sheetFormatPr defaultRowHeight="14.4" x14ac:dyDescent="0.3"/>
  <cols>
    <col min="6" max="6" width="47.5546875" bestFit="1" customWidth="1"/>
    <col min="7" max="7" width="25.6640625" bestFit="1"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Renja 2023 </vt:lpstr>
      <vt:lpstr>Sheet1</vt:lpstr>
      <vt:lpstr>'Renja 2023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User</cp:lastModifiedBy>
  <cp:lastPrinted>2022-08-19T06:19:57Z</cp:lastPrinted>
  <dcterms:created xsi:type="dcterms:W3CDTF">2017-03-17T01:55:15Z</dcterms:created>
  <dcterms:modified xsi:type="dcterms:W3CDTF">2023-02-20T08:44:04Z</dcterms:modified>
</cp:coreProperties>
</file>